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102129\DANE\Mojedane\KEXEL\DYR\DYR23\PLN\2023\"/>
    </mc:Choice>
  </mc:AlternateContent>
  <xr:revisionPtr revIDLastSave="0" documentId="13_ncr:1_{2CA61286-5C54-4667-9634-45026D5DD892}" xr6:coauthVersionLast="47" xr6:coauthVersionMax="47" xr10:uidLastSave="{00000000-0000-0000-0000-000000000000}"/>
  <bookViews>
    <workbookView xWindow="2660" yWindow="2660" windowWidth="28260" windowHeight="15950" xr2:uid="{00000000-000D-0000-FFFF-FFFF00000000}"/>
  </bookViews>
  <sheets>
    <sheet name="KWARTAŁY OD 1999" sheetId="16" r:id="rId1"/>
  </sheets>
  <definedNames>
    <definedName name="_xlnm.Print_Area" localSheetId="0">'KWARTAŁY OD 1999'!$A$1:$CK$47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33" i="16" l="1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AH33" i="16"/>
  <c r="AI33" i="16"/>
  <c r="AJ33" i="16"/>
  <c r="AK33" i="16"/>
  <c r="AL33" i="16"/>
  <c r="AM33" i="16"/>
  <c r="AN33" i="16"/>
  <c r="AO33" i="16"/>
  <c r="AP33" i="16"/>
  <c r="AQ33" i="16"/>
  <c r="AR33" i="16"/>
  <c r="AS33" i="16"/>
  <c r="AT33" i="16"/>
  <c r="AU33" i="16"/>
  <c r="AV33" i="16"/>
  <c r="AW33" i="16"/>
  <c r="E33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E41" i="16"/>
  <c r="F15" i="16"/>
  <c r="F16" i="16" s="1"/>
  <c r="G15" i="16"/>
  <c r="G16" i="16" s="1"/>
  <c r="H15" i="16"/>
  <c r="H16" i="16" s="1"/>
  <c r="I15" i="16"/>
  <c r="I16" i="16" s="1"/>
  <c r="J15" i="16"/>
  <c r="J16" i="16" s="1"/>
  <c r="K15" i="16"/>
  <c r="K16" i="16" s="1"/>
  <c r="L15" i="16"/>
  <c r="L16" i="16" s="1"/>
  <c r="M15" i="16"/>
  <c r="M16" i="16" s="1"/>
  <c r="N15" i="16"/>
  <c r="N16" i="16" s="1"/>
  <c r="O15" i="16"/>
  <c r="O16" i="16" s="1"/>
  <c r="P15" i="16"/>
  <c r="P16" i="16" s="1"/>
  <c r="Q15" i="16"/>
  <c r="Q16" i="16" s="1"/>
  <c r="R15" i="16"/>
  <c r="R16" i="16" s="1"/>
  <c r="S15" i="16"/>
  <c r="S16" i="16" s="1"/>
  <c r="T15" i="16"/>
  <c r="T16" i="16" s="1"/>
  <c r="U15" i="16"/>
  <c r="U16" i="16" s="1"/>
  <c r="V15" i="16"/>
  <c r="V16" i="16" s="1"/>
  <c r="W15" i="16"/>
  <c r="W16" i="16" s="1"/>
  <c r="X15" i="16"/>
  <c r="X16" i="16" s="1"/>
  <c r="Y15" i="16"/>
  <c r="Y16" i="16" s="1"/>
  <c r="Z15" i="16"/>
  <c r="Z16" i="16" s="1"/>
  <c r="AA15" i="16"/>
  <c r="AA16" i="16" s="1"/>
  <c r="AB15" i="16"/>
  <c r="AB16" i="16" s="1"/>
  <c r="AC15" i="16"/>
  <c r="AC16" i="16" s="1"/>
  <c r="AD15" i="16"/>
  <c r="AD16" i="16" s="1"/>
  <c r="AE15" i="16"/>
  <c r="AE16" i="16" s="1"/>
  <c r="AF15" i="16"/>
  <c r="AF16" i="16" s="1"/>
  <c r="AG15" i="16"/>
  <c r="AG16" i="16" s="1"/>
  <c r="AH15" i="16"/>
  <c r="AH16" i="16" s="1"/>
  <c r="AI15" i="16"/>
  <c r="AI16" i="16" s="1"/>
  <c r="AJ15" i="16"/>
  <c r="AJ16" i="16" s="1"/>
  <c r="AK15" i="16"/>
  <c r="AK16" i="16" s="1"/>
  <c r="AL15" i="16"/>
  <c r="AL16" i="16" s="1"/>
  <c r="AM15" i="16"/>
  <c r="AM16" i="16" s="1"/>
  <c r="AN15" i="16"/>
  <c r="AN16" i="16" s="1"/>
  <c r="AO17" i="16"/>
  <c r="AO11" i="16"/>
  <c r="AO13" i="16"/>
  <c r="AP15" i="16"/>
  <c r="AP16" i="16" s="1"/>
  <c r="AQ15" i="16"/>
  <c r="AQ16" i="16" s="1"/>
  <c r="AR15" i="16"/>
  <c r="AR16" i="16" s="1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AH14" i="16"/>
  <c r="AI14" i="16"/>
  <c r="AJ14" i="16"/>
  <c r="AK14" i="16"/>
  <c r="AL14" i="16"/>
  <c r="AM14" i="16"/>
  <c r="AN14" i="16"/>
  <c r="AP14" i="16"/>
  <c r="AQ14" i="16"/>
  <c r="AR14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AI12" i="16"/>
  <c r="AJ12" i="16"/>
  <c r="AK12" i="16"/>
  <c r="AL12" i="16"/>
  <c r="AM12" i="16"/>
  <c r="AN12" i="16"/>
  <c r="AP12" i="16"/>
  <c r="AQ12" i="16"/>
  <c r="AR12" i="16"/>
  <c r="E15" i="16"/>
  <c r="E16" i="16" s="1"/>
  <c r="E14" i="16"/>
  <c r="E12" i="16"/>
  <c r="AO28" i="16"/>
  <c r="AO27" i="16"/>
  <c r="AO26" i="16"/>
  <c r="AO25" i="16"/>
  <c r="AO24" i="16"/>
  <c r="AO23" i="16"/>
  <c r="AO22" i="16"/>
  <c r="AO21" i="16"/>
  <c r="AO20" i="16"/>
  <c r="AO19" i="16"/>
  <c r="AO18" i="16"/>
  <c r="AO10" i="16"/>
  <c r="AO9" i="16"/>
  <c r="AO12" i="16" l="1"/>
  <c r="AO14" i="16"/>
  <c r="AO15" i="16"/>
  <c r="AO16" i="16" s="1"/>
</calcChain>
</file>

<file path=xl/sharedStrings.xml><?xml version="1.0" encoding="utf-8"?>
<sst xmlns="http://schemas.openxmlformats.org/spreadsheetml/2006/main" count="251" uniqueCount="83">
  <si>
    <t>Departament Systemu Płatniczego</t>
  </si>
  <si>
    <t>Lp.</t>
  </si>
  <si>
    <t>Wyszczególnienie</t>
  </si>
  <si>
    <t>Jedno-</t>
  </si>
  <si>
    <t>stka</t>
  </si>
  <si>
    <t>1.</t>
  </si>
  <si>
    <t>Liczba dni rozliczeniowych</t>
  </si>
  <si>
    <t>2.</t>
  </si>
  <si>
    <t>obroty ogółem</t>
  </si>
  <si>
    <t>mln zł</t>
  </si>
  <si>
    <t>udział w ogólnych obrotach KIR</t>
  </si>
  <si>
    <t>3.</t>
  </si>
  <si>
    <t>Obroty KIR</t>
  </si>
  <si>
    <t>w tym :</t>
  </si>
  <si>
    <t>średnie dzienne obroty</t>
  </si>
  <si>
    <t>tys.</t>
  </si>
  <si>
    <t>4.</t>
  </si>
  <si>
    <t>liczba oddziałów</t>
  </si>
  <si>
    <t>liczba transakcji ogółem</t>
  </si>
  <si>
    <t>średnia dzienna</t>
  </si>
  <si>
    <t>udział w ogólnej liczbie transakcji</t>
  </si>
  <si>
    <t>średnia kwota transakcji</t>
  </si>
  <si>
    <t>5.</t>
  </si>
  <si>
    <t>obroty ogółem:</t>
  </si>
  <si>
    <t xml:space="preserve">Sesje :              </t>
  </si>
  <si>
    <t>ranna</t>
  </si>
  <si>
    <t>popołudniowa</t>
  </si>
  <si>
    <t>wieczorna</t>
  </si>
  <si>
    <t>obciążeniowe</t>
  </si>
  <si>
    <t>uznaniowe</t>
  </si>
  <si>
    <t>6.</t>
  </si>
  <si>
    <t>System ELIXIR</t>
  </si>
  <si>
    <t>pozycje</t>
  </si>
  <si>
    <t>Transakcje KIR</t>
  </si>
  <si>
    <t>średnia dzienna liczba transakcji</t>
  </si>
  <si>
    <t>7.</t>
  </si>
  <si>
    <t xml:space="preserve">Liczba uczestników (z NBP) </t>
  </si>
  <si>
    <t>Narodowy Bank Polski</t>
  </si>
  <si>
    <t>INFORMACJA O UCZESTNIKACH,</t>
  </si>
  <si>
    <t>Średnia miesięczna</t>
  </si>
  <si>
    <t>ROK 1999</t>
  </si>
  <si>
    <t>ROK 2002</t>
  </si>
  <si>
    <t>ROK 2001</t>
  </si>
  <si>
    <t>ROK 2000</t>
  </si>
  <si>
    <t>ŚREDNIEJ MIESIĘCZNEJ LICZBIE TRANSAKCJI I WARTOŚCI OBROTÓW W KIR S.A.</t>
  </si>
  <si>
    <t>ROK 2003</t>
  </si>
  <si>
    <t>ROK 2004</t>
  </si>
  <si>
    <t>ROK 2005</t>
  </si>
  <si>
    <t>W KOLEJNYCH KWARTAŁACH OD 1999 ROKU</t>
  </si>
  <si>
    <t>Q1</t>
  </si>
  <si>
    <t>Q2</t>
  </si>
  <si>
    <t>Q3</t>
  </si>
  <si>
    <t>Q4</t>
  </si>
  <si>
    <t>*)</t>
  </si>
  <si>
    <t>System SYBIR obsługujący zlecenia w formie papierowej funkcjonował do 1 VII 2004 roku</t>
  </si>
  <si>
    <t>ROK 2006</t>
  </si>
  <si>
    <t>ROK 2007</t>
  </si>
  <si>
    <t>ROK 2008</t>
  </si>
  <si>
    <t>ROK 2009</t>
  </si>
  <si>
    <t>ROK 2010</t>
  </si>
  <si>
    <t>zł</t>
  </si>
  <si>
    <t>ROK 2011</t>
  </si>
  <si>
    <t>ROK 2012</t>
  </si>
  <si>
    <t>ROK 2013</t>
  </si>
  <si>
    <t>obroty ogółem (uznania)</t>
  </si>
  <si>
    <t>130,495,8</t>
  </si>
  <si>
    <t>ROK 2014</t>
  </si>
  <si>
    <t>ROK 2015</t>
  </si>
  <si>
    <t>ROK 2016</t>
  </si>
  <si>
    <t>ROK 2017</t>
  </si>
  <si>
    <t>ROK 2018</t>
  </si>
  <si>
    <t>44.30%</t>
  </si>
  <si>
    <t>ROK 2019</t>
  </si>
  <si>
    <t>liczba oddziałów      **)</t>
  </si>
  <si>
    <t>**)</t>
  </si>
  <si>
    <t xml:space="preserve"> Do czerwca 2019 r. w liczbie oddziałów ogółem nie zostali ujęci pośredni uczestnicy zewnętrzni</t>
  </si>
  <si>
    <t xml:space="preserve"> Od lipca 2019 r. w liczbie oddziałów ogółem zostali ujęci pośredni uczestnicy zewnętrzni</t>
  </si>
  <si>
    <t>System SYBIR *)</t>
  </si>
  <si>
    <t>ROK 2020</t>
  </si>
  <si>
    <t>46.67%</t>
  </si>
  <si>
    <t>ROK 2021</t>
  </si>
  <si>
    <t>ROK 2022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</si>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</sst>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"/>
    <numFmt numFmtId="166" formatCode="0.0%"/>
    <numFmt numFmtId="167" formatCode="#,##0.000"/>
    <numFmt numFmtId="168" formatCode="0.0"/>
    <numFmt numFmtId="169" formatCode="#,##0.00\ &quot;zł&quot;"/>
  </numFmts>
  <fonts count="45" x14ac:knownFonts="1">
    <font>
      <sz val="9"/>
      <name val="Arial CE"/>
      <charset val="238"/>
    </font>
    <font>
      <sz val="9"/>
      <name val="Arial CE"/>
      <charset val="238"/>
    </font>
    <font>
      <sz val="12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3"/>
      <name val="Arial CE"/>
      <charset val="238"/>
    </font>
    <font>
      <b/>
      <sz val="13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3"/>
      <color theme="0"/>
      <name val="Arial CE"/>
      <charset val="238"/>
    </font>
    <font>
      <sz val="12"/>
      <color theme="0"/>
      <name val="Arial CE"/>
      <charset val="238"/>
    </font>
    <font>
      <b/>
      <sz val="24"/>
      <color theme="0"/>
      <name val="Arial CE"/>
      <charset val="238"/>
    </font>
    <font>
      <b/>
      <sz val="9"/>
      <color theme="0"/>
      <name val="Arial CE"/>
      <charset val="238"/>
    </font>
    <font>
      <sz val="9"/>
      <color theme="0"/>
      <name val="Arial CE"/>
      <charset val="238"/>
    </font>
    <font>
      <b/>
      <sz val="14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sz val="22"/>
      <color theme="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B4DCDC"/>
        <bgColor indexed="64"/>
      </patternFill>
    </fill>
    <fill>
      <patternFill patternType="solid">
        <fgColor rgb="FFA5A5A5"/>
      </patternFill>
    </fill>
    <fill>
      <patternFill patternType="solid">
        <fgColor rgb="FF007A70"/>
        <bgColor indexed="64"/>
      </patternFill>
    </fill>
    <fill>
      <patternFill patternType="solid">
        <fgColor rgb="FFFFEB9C"/>
      </patternFill>
    </fill>
    <fill>
      <patternFill patternType="solid">
        <fgColor rgb="FFE6E8EB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 style="double">
        <color theme="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8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11" fillId="29" borderId="0" applyNumberFormat="0" applyFont="0" applyBorder="0" applyAlignment="0" applyProtection="0"/>
    <xf numFmtId="0" fontId="20" fillId="30" borderId="4" applyNumberFormat="0" applyAlignment="0" applyProtection="0"/>
    <xf numFmtId="0" fontId="14" fillId="31" borderId="0" applyNumberFormat="0" applyFon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27" borderId="1" applyNumberFormat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3" borderId="0" applyNumberFormat="0" applyFont="0" applyBorder="0" applyAlignment="0" applyProtection="0"/>
    <xf numFmtId="0" fontId="11" fillId="34" borderId="0" applyNumberFormat="0" applyFont="0" applyBorder="0" applyAlignment="0" applyProtection="0"/>
    <xf numFmtId="0" fontId="29" fillId="35" borderId="0" applyNumberFormat="0" applyBorder="0" applyAlignment="0" applyProtection="0"/>
  </cellStyleXfs>
  <cellXfs count="35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0" fontId="2" fillId="0" borderId="0" xfId="39" applyNumberFormat="1" applyFont="1" applyFill="1" applyBorder="1" applyAlignment="1">
      <alignment horizontal="center" vertical="top"/>
    </xf>
    <xf numFmtId="10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top"/>
    </xf>
    <xf numFmtId="165" fontId="10" fillId="0" borderId="0" xfId="39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/>
    </xf>
    <xf numFmtId="10" fontId="6" fillId="0" borderId="0" xfId="39" applyNumberFormat="1" applyFont="1" applyFill="1" applyBorder="1" applyAlignment="1">
      <alignment horizontal="center" vertical="top"/>
    </xf>
    <xf numFmtId="165" fontId="6" fillId="0" borderId="0" xfId="43" applyNumberFormat="1" applyFont="1" applyFill="1" applyBorder="1" applyAlignment="1">
      <alignment horizontal="center"/>
    </xf>
    <xf numFmtId="165" fontId="2" fillId="0" borderId="0" xfId="43" applyNumberFormat="1" applyFont="1" applyFill="1" applyBorder="1" applyAlignment="1">
      <alignment horizontal="center"/>
    </xf>
    <xf numFmtId="10" fontId="6" fillId="0" borderId="0" xfId="43" applyNumberFormat="1" applyFont="1" applyFill="1" applyBorder="1" applyAlignment="1">
      <alignment horizontal="center" vertical="top"/>
    </xf>
    <xf numFmtId="10" fontId="2" fillId="0" borderId="0" xfId="43" applyNumberFormat="1" applyFont="1" applyFill="1" applyBorder="1" applyAlignment="1">
      <alignment horizontal="center" vertical="top"/>
    </xf>
    <xf numFmtId="165" fontId="6" fillId="0" borderId="0" xfId="43" applyNumberFormat="1" applyFont="1" applyFill="1" applyBorder="1" applyAlignment="1">
      <alignment horizontal="center" vertical="center"/>
    </xf>
    <xf numFmtId="165" fontId="2" fillId="0" borderId="0" xfId="43" applyNumberFormat="1" applyFont="1" applyFill="1" applyBorder="1" applyAlignment="1">
      <alignment horizontal="center" vertical="center"/>
    </xf>
    <xf numFmtId="166" fontId="6" fillId="0" borderId="0" xfId="43" applyNumberFormat="1" applyFont="1" applyFill="1" applyBorder="1" applyAlignment="1">
      <alignment horizontal="center" vertical="center"/>
    </xf>
    <xf numFmtId="166" fontId="2" fillId="0" borderId="0" xfId="43" applyNumberFormat="1" applyFont="1" applyFill="1" applyBorder="1" applyAlignment="1">
      <alignment horizontal="center" vertical="center"/>
    </xf>
    <xf numFmtId="9" fontId="6" fillId="0" borderId="0" xfId="43" applyNumberFormat="1" applyFont="1" applyFill="1" applyBorder="1" applyAlignment="1">
      <alignment horizontal="center" vertical="center"/>
    </xf>
    <xf numFmtId="3" fontId="6" fillId="0" borderId="0" xfId="4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165" fontId="2" fillId="36" borderId="0" xfId="43" applyNumberFormat="1" applyFont="1" applyFill="1" applyBorder="1" applyAlignment="1">
      <alignment horizontal="center"/>
    </xf>
    <xf numFmtId="165" fontId="2" fillId="36" borderId="0" xfId="43" applyNumberFormat="1" applyFont="1" applyFill="1" applyBorder="1" applyAlignment="1">
      <alignment horizontal="center" vertical="center"/>
    </xf>
    <xf numFmtId="9" fontId="2" fillId="36" borderId="0" xfId="43" applyNumberFormat="1" applyFont="1" applyFill="1" applyBorder="1" applyAlignment="1">
      <alignment horizontal="center" vertical="center"/>
    </xf>
    <xf numFmtId="10" fontId="2" fillId="36" borderId="0" xfId="43" applyNumberFormat="1" applyFont="1" applyFill="1" applyBorder="1" applyAlignment="1">
      <alignment horizontal="center" vertical="top"/>
    </xf>
    <xf numFmtId="165" fontId="10" fillId="37" borderId="0" xfId="43" applyNumberFormat="1" applyFont="1" applyFill="1" applyBorder="1" applyAlignment="1">
      <alignment horizontal="center" vertical="center"/>
    </xf>
    <xf numFmtId="165" fontId="4" fillId="37" borderId="0" xfId="43" applyNumberFormat="1" applyFont="1" applyFill="1" applyBorder="1" applyAlignment="1">
      <alignment horizontal="center" vertical="center"/>
    </xf>
    <xf numFmtId="165" fontId="6" fillId="37" borderId="0" xfId="43" applyNumberFormat="1" applyFont="1" applyFill="1" applyBorder="1" applyAlignment="1">
      <alignment horizontal="center" vertical="center"/>
    </xf>
    <xf numFmtId="165" fontId="2" fillId="37" borderId="0" xfId="43" applyNumberFormat="1" applyFont="1" applyFill="1" applyBorder="1" applyAlignment="1">
      <alignment horizontal="center" vertical="center"/>
    </xf>
    <xf numFmtId="165" fontId="6" fillId="37" borderId="0" xfId="43" applyNumberFormat="1" applyFont="1" applyFill="1" applyBorder="1" applyAlignment="1">
      <alignment horizontal="center"/>
    </xf>
    <xf numFmtId="165" fontId="2" fillId="37" borderId="0" xfId="43" applyNumberFormat="1" applyFont="1" applyFill="1" applyBorder="1" applyAlignment="1">
      <alignment horizontal="center"/>
    </xf>
    <xf numFmtId="10" fontId="6" fillId="37" borderId="0" xfId="43" applyNumberFormat="1" applyFont="1" applyFill="1" applyBorder="1" applyAlignment="1">
      <alignment horizontal="center" vertical="top"/>
    </xf>
    <xf numFmtId="10" fontId="2" fillId="37" borderId="0" xfId="43" applyNumberFormat="1" applyFont="1" applyFill="1" applyBorder="1" applyAlignment="1">
      <alignment horizontal="center" vertical="top"/>
    </xf>
    <xf numFmtId="3" fontId="6" fillId="37" borderId="0" xfId="43" applyNumberFormat="1" applyFont="1" applyFill="1" applyBorder="1" applyAlignment="1">
      <alignment horizontal="center" vertical="center"/>
    </xf>
    <xf numFmtId="3" fontId="2" fillId="37" borderId="0" xfId="43" applyNumberFormat="1" applyFont="1" applyFill="1" applyBorder="1" applyAlignment="1">
      <alignment horizontal="center" vertical="center"/>
    </xf>
    <xf numFmtId="0" fontId="6" fillId="37" borderId="0" xfId="43" applyFont="1" applyFill="1" applyBorder="1" applyAlignment="1">
      <alignment horizontal="center" vertical="center"/>
    </xf>
    <xf numFmtId="0" fontId="10" fillId="37" borderId="0" xfId="43" applyFont="1" applyFill="1" applyBorder="1" applyAlignment="1">
      <alignment horizontal="center" vertical="center"/>
    </xf>
    <xf numFmtId="166" fontId="6" fillId="37" borderId="0" xfId="43" applyNumberFormat="1" applyFont="1" applyFill="1" applyBorder="1" applyAlignment="1">
      <alignment horizontal="center" vertical="center"/>
    </xf>
    <xf numFmtId="166" fontId="2" fillId="37" borderId="0" xfId="43" applyNumberFormat="1" applyFont="1" applyFill="1" applyBorder="1" applyAlignment="1">
      <alignment horizontal="center" vertical="center"/>
    </xf>
    <xf numFmtId="9" fontId="6" fillId="37" borderId="0" xfId="43" applyNumberFormat="1" applyFont="1" applyFill="1" applyBorder="1" applyAlignment="1">
      <alignment horizontal="center" vertical="center"/>
    </xf>
    <xf numFmtId="9" fontId="2" fillId="37" borderId="0" xfId="43" applyNumberFormat="1" applyFont="1" applyFill="1" applyBorder="1" applyAlignment="1">
      <alignment horizontal="center" vertical="center"/>
    </xf>
    <xf numFmtId="0" fontId="0" fillId="36" borderId="0" xfId="0" applyFill="1"/>
    <xf numFmtId="166" fontId="6" fillId="37" borderId="0" xfId="43" applyNumberFormat="1" applyFont="1" applyFill="1" applyBorder="1" applyAlignment="1">
      <alignment horizontal="center" vertical="top"/>
    </xf>
    <xf numFmtId="166" fontId="2" fillId="37" borderId="0" xfId="43" applyNumberFormat="1" applyFont="1" applyFill="1" applyBorder="1" applyAlignment="1">
      <alignment horizontal="center" vertical="top"/>
    </xf>
    <xf numFmtId="1" fontId="6" fillId="37" borderId="0" xfId="43" applyNumberFormat="1" applyFont="1" applyFill="1" applyBorder="1" applyAlignment="1">
      <alignment horizontal="center" vertical="center"/>
    </xf>
    <xf numFmtId="0" fontId="2" fillId="37" borderId="0" xfId="43" applyFont="1" applyFill="1" applyBorder="1" applyAlignment="1">
      <alignment horizontal="center" vertical="center"/>
    </xf>
    <xf numFmtId="1" fontId="2" fillId="37" borderId="0" xfId="43" applyNumberFormat="1" applyFont="1" applyFill="1" applyBorder="1" applyAlignment="1">
      <alignment horizontal="center" vertical="center"/>
    </xf>
    <xf numFmtId="165" fontId="39" fillId="38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/>
    </xf>
    <xf numFmtId="165" fontId="39" fillId="38" borderId="0" xfId="0" applyNumberFormat="1" applyFont="1" applyFill="1" applyBorder="1" applyAlignment="1">
      <alignment horizontal="center" vertical="center"/>
    </xf>
    <xf numFmtId="9" fontId="39" fillId="0" borderId="0" xfId="39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top"/>
    </xf>
    <xf numFmtId="10" fontId="39" fillId="38" borderId="0" xfId="0" applyNumberFormat="1" applyFont="1" applyFill="1" applyBorder="1" applyAlignment="1">
      <alignment horizontal="center" vertical="top"/>
    </xf>
    <xf numFmtId="0" fontId="6" fillId="37" borderId="0" xfId="0" applyFont="1" applyFill="1" applyBorder="1" applyAlignment="1">
      <alignment horizontal="center" vertical="center"/>
    </xf>
    <xf numFmtId="165" fontId="40" fillId="38" borderId="0" xfId="0" applyNumberFormat="1" applyFont="1" applyFill="1" applyBorder="1" applyAlignment="1">
      <alignment horizontal="center" vertical="center"/>
    </xf>
    <xf numFmtId="165" fontId="39" fillId="37" borderId="0" xfId="0" applyNumberFormat="1" applyFont="1" applyFill="1" applyBorder="1" applyAlignment="1">
      <alignment horizontal="center"/>
    </xf>
    <xf numFmtId="169" fontId="39" fillId="37" borderId="0" xfId="0" applyNumberFormat="1" applyFont="1" applyFill="1" applyBorder="1" applyAlignment="1">
      <alignment horizontal="center" vertical="top"/>
    </xf>
    <xf numFmtId="3" fontId="39" fillId="37" borderId="0" xfId="0" applyNumberFormat="1" applyFont="1" applyFill="1" applyBorder="1" applyAlignment="1">
      <alignment horizontal="center" vertical="center"/>
    </xf>
    <xf numFmtId="165" fontId="40" fillId="37" borderId="0" xfId="0" applyNumberFormat="1" applyFont="1" applyFill="1" applyBorder="1" applyAlignment="1">
      <alignment horizontal="center" vertical="center"/>
    </xf>
    <xf numFmtId="165" fontId="39" fillId="37" borderId="0" xfId="0" applyNumberFormat="1" applyFont="1" applyFill="1" applyBorder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10" fontId="39" fillId="36" borderId="0" xfId="0" applyNumberFormat="1" applyFont="1" applyFill="1" applyAlignment="1">
      <alignment horizontal="center" vertical="top"/>
    </xf>
    <xf numFmtId="10" fontId="39" fillId="37" borderId="0" xfId="39" applyNumberFormat="1" applyFont="1" applyFill="1" applyAlignment="1">
      <alignment horizontal="center" vertical="top"/>
    </xf>
    <xf numFmtId="10" fontId="39" fillId="36" borderId="0" xfId="39" applyNumberFormat="1" applyFont="1" applyFill="1" applyAlignment="1">
      <alignment horizontal="center" vertical="top"/>
    </xf>
    <xf numFmtId="165" fontId="10" fillId="37" borderId="0" xfId="0" applyNumberFormat="1" applyFont="1" applyFill="1" applyAlignment="1">
      <alignment horizontal="center" vertical="center"/>
    </xf>
    <xf numFmtId="165" fontId="39" fillId="36" borderId="0" xfId="0" applyNumberFormat="1" applyFont="1" applyFill="1" applyAlignment="1">
      <alignment horizontal="center"/>
    </xf>
    <xf numFmtId="165" fontId="39" fillId="37" borderId="0" xfId="0" applyNumberFormat="1" applyFont="1" applyFill="1" applyAlignment="1">
      <alignment horizontal="center"/>
    </xf>
    <xf numFmtId="10" fontId="6" fillId="0" borderId="0" xfId="39" applyNumberFormat="1" applyFont="1" applyFill="1" applyAlignment="1">
      <alignment horizontal="center" vertical="top"/>
    </xf>
    <xf numFmtId="165" fontId="6" fillId="37" borderId="0" xfId="0" applyNumberFormat="1" applyFont="1" applyFill="1" applyAlignment="1">
      <alignment horizontal="center"/>
    </xf>
    <xf numFmtId="10" fontId="6" fillId="37" borderId="0" xfId="39" applyNumberFormat="1" applyFont="1" applyFill="1" applyAlignment="1">
      <alignment horizontal="center" vertical="top"/>
    </xf>
    <xf numFmtId="165" fontId="6" fillId="37" borderId="0" xfId="0" applyNumberFormat="1" applyFont="1" applyFill="1" applyAlignment="1">
      <alignment horizontal="center" vertical="center"/>
    </xf>
    <xf numFmtId="165" fontId="6" fillId="36" borderId="0" xfId="0" applyNumberFormat="1" applyFont="1" applyFill="1" applyAlignment="1">
      <alignment horizontal="center" vertical="center"/>
    </xf>
    <xf numFmtId="165" fontId="6" fillId="36" borderId="0" xfId="0" applyNumberFormat="1" applyFont="1" applyFill="1" applyAlignment="1">
      <alignment horizontal="center"/>
    </xf>
    <xf numFmtId="9" fontId="6" fillId="0" borderId="0" xfId="39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3" fontId="6" fillId="37" borderId="0" xfId="0" applyNumberFormat="1" applyFont="1" applyFill="1" applyAlignment="1">
      <alignment horizontal="center" vertical="center"/>
    </xf>
    <xf numFmtId="165" fontId="10" fillId="36" borderId="0" xfId="0" applyNumberFormat="1" applyFont="1" applyFill="1" applyAlignment="1">
      <alignment horizontal="center" vertical="center"/>
    </xf>
    <xf numFmtId="165" fontId="6" fillId="37" borderId="0" xfId="0" applyNumberFormat="1" applyFont="1" applyFill="1" applyBorder="1" applyAlignment="1">
      <alignment horizontal="center"/>
    </xf>
    <xf numFmtId="10" fontId="6" fillId="37" borderId="0" xfId="0" applyNumberFormat="1" applyFont="1" applyFill="1" applyBorder="1" applyAlignment="1">
      <alignment horizontal="center" vertical="top"/>
    </xf>
    <xf numFmtId="165" fontId="10" fillId="37" borderId="0" xfId="0" applyNumberFormat="1" applyFont="1" applyFill="1" applyBorder="1" applyAlignment="1">
      <alignment horizontal="center" vertical="center"/>
    </xf>
    <xf numFmtId="165" fontId="6" fillId="37" borderId="0" xfId="0" applyNumberFormat="1" applyFont="1" applyFill="1" applyBorder="1" applyAlignment="1">
      <alignment horizontal="center" vertical="center"/>
    </xf>
    <xf numFmtId="3" fontId="6" fillId="37" borderId="0" xfId="0" applyNumberFormat="1" applyFont="1" applyFill="1" applyBorder="1" applyAlignment="1">
      <alignment horizontal="center" vertical="center"/>
    </xf>
    <xf numFmtId="10" fontId="41" fillId="36" borderId="0" xfId="39" applyNumberFormat="1" applyFont="1" applyFill="1" applyBorder="1" applyAlignment="1">
      <alignment horizontal="center" vertical="top" shrinkToFit="1"/>
    </xf>
    <xf numFmtId="0" fontId="42" fillId="0" borderId="0" xfId="0" applyFont="1" applyFill="1"/>
    <xf numFmtId="1" fontId="6" fillId="37" borderId="0" xfId="0" applyNumberFormat="1" applyFont="1" applyFill="1" applyBorder="1" applyAlignment="1">
      <alignment horizontal="center" vertical="center"/>
    </xf>
    <xf numFmtId="165" fontId="4" fillId="37" borderId="0" xfId="0" applyNumberFormat="1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39" borderId="9" xfId="32" applyFont="1" applyFill="1" applyBorder="1" applyAlignment="1">
      <alignment horizontal="center"/>
    </xf>
    <xf numFmtId="0" fontId="31" fillId="39" borderId="11" xfId="32" applyFont="1" applyFill="1" applyBorder="1" applyAlignment="1">
      <alignment horizontal="center"/>
    </xf>
    <xf numFmtId="0" fontId="32" fillId="39" borderId="12" xfId="32" applyFont="1" applyFill="1" applyBorder="1" applyAlignment="1">
      <alignment horizontal="centerContinuous"/>
    </xf>
    <xf numFmtId="0" fontId="33" fillId="39" borderId="12" xfId="32" applyFont="1" applyFill="1" applyBorder="1" applyAlignment="1">
      <alignment horizontal="centerContinuous"/>
    </xf>
    <xf numFmtId="0" fontId="34" fillId="39" borderId="12" xfId="32" applyFont="1" applyFill="1" applyBorder="1" applyAlignment="1">
      <alignment horizontal="centerContinuous"/>
    </xf>
    <xf numFmtId="0" fontId="35" fillId="39" borderId="12" xfId="32" applyFont="1" applyFill="1" applyBorder="1" applyAlignment="1">
      <alignment horizontal="centerContinuous"/>
    </xf>
    <xf numFmtId="0" fontId="35" fillId="39" borderId="12" xfId="32" applyFont="1" applyFill="1" applyBorder="1" applyAlignment="1">
      <alignment horizontal="centerContinuous" wrapText="1"/>
    </xf>
    <xf numFmtId="0" fontId="3" fillId="39" borderId="9" xfId="32" applyFont="1" applyFill="1" applyBorder="1"/>
    <xf numFmtId="0" fontId="30" fillId="39" borderId="0" xfId="32" applyFont="1" applyFill="1" applyBorder="1" applyAlignment="1">
      <alignment horizontal="center" vertical="center"/>
    </xf>
    <xf numFmtId="0" fontId="31" fillId="39" borderId="11" xfId="32" applyFont="1" applyFill="1" applyBorder="1" applyAlignment="1">
      <alignment horizontal="center" vertical="top"/>
    </xf>
    <xf numFmtId="0" fontId="36" fillId="39" borderId="12" xfId="32" applyFont="1" applyFill="1" applyBorder="1" applyAlignment="1">
      <alignment horizontal="centerContinuous" vertical="top" shrinkToFit="1"/>
    </xf>
    <xf numFmtId="0" fontId="33" fillId="39" borderId="12" xfId="32" applyFont="1" applyFill="1" applyBorder="1" applyAlignment="1">
      <alignment horizontal="centerContinuous" vertical="top"/>
    </xf>
    <xf numFmtId="0" fontId="34" fillId="39" borderId="12" xfId="32" applyFont="1" applyFill="1" applyBorder="1" applyAlignment="1">
      <alignment horizontal="centerContinuous" vertical="top"/>
    </xf>
    <xf numFmtId="0" fontId="36" fillId="39" borderId="12" xfId="32" applyFont="1" applyFill="1" applyBorder="1" applyAlignment="1">
      <alignment horizontal="centerContinuous" vertical="top"/>
    </xf>
    <xf numFmtId="0" fontId="35" fillId="39" borderId="12" xfId="32" applyFont="1" applyFill="1" applyBorder="1" applyAlignment="1">
      <alignment horizontal="centerContinuous" vertical="top"/>
    </xf>
    <xf numFmtId="0" fontId="37" fillId="39" borderId="12" xfId="32" applyFont="1" applyFill="1" applyBorder="1" applyAlignment="1">
      <alignment horizontal="centerContinuous" vertical="top" wrapText="1"/>
    </xf>
    <xf numFmtId="0" fontId="13" fillId="39" borderId="10" xfId="32" applyFont="1" applyFill="1" applyBorder="1" applyAlignment="1">
      <alignment horizontal="center" vertical="center"/>
    </xf>
    <xf numFmtId="0" fontId="38" fillId="39" borderId="11" xfId="32" applyFont="1" applyFill="1" applyBorder="1" applyAlignment="1">
      <alignment horizontal="center" vertical="center"/>
    </xf>
    <xf numFmtId="0" fontId="38" fillId="39" borderId="13" xfId="32" applyFont="1" applyFill="1" applyBorder="1" applyAlignment="1">
      <alignment horizontal="center" vertical="center"/>
    </xf>
    <xf numFmtId="0" fontId="38" fillId="39" borderId="18" xfId="32" applyFont="1" applyFill="1" applyBorder="1" applyAlignment="1">
      <alignment horizontal="center" vertical="center"/>
    </xf>
    <xf numFmtId="0" fontId="38" fillId="39" borderId="17" xfId="32" applyFont="1" applyFill="1" applyBorder="1" applyAlignment="1">
      <alignment horizontal="center" vertical="center"/>
    </xf>
    <xf numFmtId="0" fontId="38" fillId="39" borderId="22" xfId="32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7" borderId="24" xfId="43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horizontal="center"/>
    </xf>
    <xf numFmtId="0" fontId="3" fillId="0" borderId="24" xfId="43" applyFont="1" applyFill="1" applyBorder="1" applyAlignment="1">
      <alignment horizontal="center" vertical="top"/>
    </xf>
    <xf numFmtId="0" fontId="3" fillId="37" borderId="24" xfId="43" applyFont="1" applyFill="1" applyBorder="1" applyAlignment="1">
      <alignment horizontal="center"/>
    </xf>
    <xf numFmtId="0" fontId="3" fillId="37" borderId="24" xfId="43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/>
    </xf>
    <xf numFmtId="0" fontId="3" fillId="37" borderId="24" xfId="43" applyFont="1" applyFill="1" applyBorder="1" applyAlignment="1">
      <alignment vertical="center"/>
    </xf>
    <xf numFmtId="0" fontId="3" fillId="0" borderId="24" xfId="43" applyFont="1" applyFill="1" applyBorder="1" applyAlignment="1">
      <alignment vertical="center"/>
    </xf>
    <xf numFmtId="0" fontId="3" fillId="0" borderId="24" xfId="43" applyFont="1" applyFill="1" applyBorder="1" applyAlignment="1">
      <alignment horizontal="center" vertical="center"/>
    </xf>
    <xf numFmtId="0" fontId="3" fillId="37" borderId="25" xfId="43" applyFont="1" applyFill="1" applyBorder="1" applyAlignment="1">
      <alignment horizontal="center" vertical="center"/>
    </xf>
    <xf numFmtId="164" fontId="9" fillId="0" borderId="24" xfId="28" applyFont="1" applyFill="1" applyBorder="1" applyAlignment="1">
      <alignment horizontal="left" vertical="center"/>
    </xf>
    <xf numFmtId="164" fontId="9" fillId="0" borderId="24" xfId="28" applyFont="1" applyFill="1" applyBorder="1" applyAlignment="1">
      <alignment horizontal="right" vertical="top"/>
    </xf>
    <xf numFmtId="164" fontId="9" fillId="37" borderId="24" xfId="43" applyNumberFormat="1" applyFont="1" applyFill="1" applyBorder="1" applyAlignment="1">
      <alignment vertical="center"/>
    </xf>
    <xf numFmtId="164" fontId="3" fillId="37" borderId="24" xfId="43" applyNumberFormat="1" applyFont="1" applyFill="1" applyBorder="1" applyAlignment="1">
      <alignment vertical="center"/>
    </xf>
    <xf numFmtId="164" fontId="3" fillId="0" borderId="24" xfId="43" applyNumberFormat="1" applyFont="1" applyFill="1" applyBorder="1" applyAlignment="1">
      <alignment horizontal="right"/>
    </xf>
    <xf numFmtId="164" fontId="3" fillId="0" borderId="24" xfId="43" applyNumberFormat="1" applyFont="1" applyFill="1" applyBorder="1" applyAlignment="1">
      <alignment horizontal="right" vertical="top"/>
    </xf>
    <xf numFmtId="164" fontId="3" fillId="37" borderId="24" xfId="43" applyNumberFormat="1" applyFont="1" applyFill="1" applyBorder="1" applyAlignment="1">
      <alignment horizontal="right"/>
    </xf>
    <xf numFmtId="164" fontId="3" fillId="37" borderId="24" xfId="43" applyNumberFormat="1" applyFont="1" applyFill="1" applyBorder="1" applyAlignment="1">
      <alignment horizontal="right" vertical="top"/>
    </xf>
    <xf numFmtId="164" fontId="9" fillId="0" borderId="24" xfId="28" applyFont="1" applyFill="1" applyBorder="1" applyAlignment="1">
      <alignment vertical="center"/>
    </xf>
    <xf numFmtId="164" fontId="3" fillId="0" borderId="24" xfId="28" applyFont="1" applyFill="1" applyBorder="1" applyAlignment="1">
      <alignment vertical="center"/>
    </xf>
    <xf numFmtId="164" fontId="3" fillId="0" borderId="24" xfId="28" applyFont="1" applyFill="1" applyBorder="1" applyAlignment="1">
      <alignment horizontal="right"/>
    </xf>
    <xf numFmtId="164" fontId="3" fillId="0" borderId="24" xfId="28" applyFont="1" applyFill="1" applyBorder="1" applyAlignment="1">
      <alignment horizontal="right" vertical="top"/>
    </xf>
    <xf numFmtId="0" fontId="3" fillId="0" borderId="24" xfId="0" applyFont="1" applyFill="1" applyBorder="1" applyAlignment="1">
      <alignment vertical="center"/>
    </xf>
    <xf numFmtId="0" fontId="3" fillId="37" borderId="25" xfId="43" applyFont="1" applyFill="1" applyBorder="1" applyAlignment="1">
      <alignment vertical="center"/>
    </xf>
    <xf numFmtId="164" fontId="3" fillId="0" borderId="0" xfId="28" applyFont="1" applyFill="1" applyBorder="1" applyAlignment="1">
      <alignment shrinkToFit="1"/>
    </xf>
    <xf numFmtId="164" fontId="3" fillId="0" borderId="0" xfId="28" applyFont="1" applyFill="1" applyBorder="1" applyAlignment="1">
      <alignment vertical="top" shrinkToFit="1"/>
    </xf>
    <xf numFmtId="164" fontId="3" fillId="37" borderId="0" xfId="43" applyNumberFormat="1" applyFont="1" applyFill="1" applyBorder="1" applyAlignment="1">
      <alignment shrinkToFit="1"/>
    </xf>
    <xf numFmtId="164" fontId="3" fillId="37" borderId="0" xfId="43" applyNumberFormat="1" applyFont="1" applyFill="1" applyBorder="1" applyAlignment="1">
      <alignment vertical="top" shrinkToFit="1"/>
    </xf>
    <xf numFmtId="164" fontId="9" fillId="37" borderId="0" xfId="43" applyNumberFormat="1" applyFont="1" applyFill="1" applyBorder="1" applyAlignment="1">
      <alignment vertical="center" shrinkToFit="1"/>
    </xf>
    <xf numFmtId="164" fontId="3" fillId="37" borderId="0" xfId="43" applyNumberFormat="1" applyFont="1" applyFill="1" applyBorder="1" applyAlignment="1">
      <alignment vertical="center" shrinkToFit="1"/>
    </xf>
    <xf numFmtId="164" fontId="3" fillId="0" borderId="0" xfId="43" applyNumberFormat="1" applyFont="1" applyFill="1" applyBorder="1" applyAlignment="1">
      <alignment shrinkToFit="1"/>
    </xf>
    <xf numFmtId="164" fontId="3" fillId="0" borderId="0" xfId="43" applyNumberFormat="1" applyFont="1" applyFill="1" applyBorder="1" applyAlignment="1">
      <alignment vertical="top" shrinkToFit="1"/>
    </xf>
    <xf numFmtId="164" fontId="9" fillId="0" borderId="0" xfId="28" applyFont="1" applyFill="1" applyBorder="1" applyAlignment="1">
      <alignment vertical="center" shrinkToFit="1"/>
    </xf>
    <xf numFmtId="164" fontId="3" fillId="0" borderId="0" xfId="28" applyFont="1" applyFill="1" applyBorder="1" applyAlignment="1">
      <alignment vertical="center" shrinkToFit="1"/>
    </xf>
    <xf numFmtId="164" fontId="3" fillId="0" borderId="0" xfId="43" applyNumberFormat="1" applyFont="1" applyFill="1" applyBorder="1" applyAlignment="1">
      <alignment vertical="center" shrinkToFit="1"/>
    </xf>
    <xf numFmtId="164" fontId="3" fillId="37" borderId="19" xfId="43" applyNumberFormat="1" applyFont="1" applyFill="1" applyBorder="1" applyAlignment="1">
      <alignment vertical="center" shrinkToFit="1"/>
    </xf>
    <xf numFmtId="0" fontId="0" fillId="0" borderId="24" xfId="0" applyFill="1" applyBorder="1" applyAlignment="1">
      <alignment vertical="center"/>
    </xf>
    <xf numFmtId="0" fontId="11" fillId="37" borderId="24" xfId="43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0" fontId="6" fillId="37" borderId="24" xfId="43" applyFont="1" applyFill="1" applyBorder="1" applyAlignment="1">
      <alignment horizontal="center"/>
    </xf>
    <xf numFmtId="0" fontId="6" fillId="37" borderId="24" xfId="43" applyFont="1" applyFill="1" applyBorder="1" applyAlignment="1">
      <alignment horizontal="center" vertical="top"/>
    </xf>
    <xf numFmtId="0" fontId="6" fillId="37" borderId="24" xfId="43" applyFont="1" applyFill="1" applyBorder="1" applyAlignment="1">
      <alignment horizontal="center" vertical="center"/>
    </xf>
    <xf numFmtId="0" fontId="6" fillId="0" borderId="24" xfId="43" applyFont="1" applyFill="1" applyBorder="1" applyAlignment="1">
      <alignment horizontal="center"/>
    </xf>
    <xf numFmtId="0" fontId="6" fillId="0" borderId="24" xfId="43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/>
    </xf>
    <xf numFmtId="0" fontId="6" fillId="0" borderId="24" xfId="43" applyFont="1" applyFill="1" applyBorder="1" applyAlignment="1">
      <alignment horizontal="center" vertical="center"/>
    </xf>
    <xf numFmtId="0" fontId="6" fillId="37" borderId="25" xfId="43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37" borderId="26" xfId="43" applyNumberFormat="1" applyFont="1" applyFill="1" applyBorder="1" applyAlignment="1">
      <alignment horizontal="center" vertical="center"/>
    </xf>
    <xf numFmtId="1" fontId="6" fillId="37" borderId="27" xfId="43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6" fontId="6" fillId="0" borderId="26" xfId="0" applyNumberFormat="1" applyFont="1" applyFill="1" applyBorder="1" applyAlignment="1">
      <alignment horizontal="center" vertical="top"/>
    </xf>
    <xf numFmtId="166" fontId="6" fillId="0" borderId="27" xfId="0" applyNumberFormat="1" applyFont="1" applyFill="1" applyBorder="1" applyAlignment="1">
      <alignment horizontal="center" vertical="top"/>
    </xf>
    <xf numFmtId="165" fontId="6" fillId="37" borderId="26" xfId="43" applyNumberFormat="1" applyFont="1" applyFill="1" applyBorder="1" applyAlignment="1">
      <alignment horizontal="center"/>
    </xf>
    <xf numFmtId="165" fontId="6" fillId="37" borderId="27" xfId="43" applyNumberFormat="1" applyFont="1" applyFill="1" applyBorder="1" applyAlignment="1">
      <alignment horizontal="center"/>
    </xf>
    <xf numFmtId="166" fontId="6" fillId="37" borderId="26" xfId="43" applyNumberFormat="1" applyFont="1" applyFill="1" applyBorder="1" applyAlignment="1">
      <alignment horizontal="center" vertical="top"/>
    </xf>
    <xf numFmtId="166" fontId="6" fillId="37" borderId="27" xfId="43" applyNumberFormat="1" applyFont="1" applyFill="1" applyBorder="1" applyAlignment="1">
      <alignment horizontal="center" vertical="top"/>
    </xf>
    <xf numFmtId="165" fontId="10" fillId="37" borderId="26" xfId="43" applyNumberFormat="1" applyFont="1" applyFill="1" applyBorder="1" applyAlignment="1">
      <alignment horizontal="center" vertical="center"/>
    </xf>
    <xf numFmtId="165" fontId="10" fillId="37" borderId="27" xfId="43" applyNumberFormat="1" applyFont="1" applyFill="1" applyBorder="1" applyAlignment="1">
      <alignment horizontal="center" vertical="center"/>
    </xf>
    <xf numFmtId="165" fontId="6" fillId="37" borderId="26" xfId="43" applyNumberFormat="1" applyFont="1" applyFill="1" applyBorder="1" applyAlignment="1">
      <alignment horizontal="center" vertical="center"/>
    </xf>
    <xf numFmtId="165" fontId="6" fillId="37" borderId="27" xfId="43" applyNumberFormat="1" applyFont="1" applyFill="1" applyBorder="1" applyAlignment="1">
      <alignment horizontal="center" vertical="center"/>
    </xf>
    <xf numFmtId="165" fontId="6" fillId="0" borderId="26" xfId="43" applyNumberFormat="1" applyFont="1" applyFill="1" applyBorder="1" applyAlignment="1">
      <alignment horizontal="center"/>
    </xf>
    <xf numFmtId="165" fontId="6" fillId="0" borderId="27" xfId="43" applyNumberFormat="1" applyFont="1" applyFill="1" applyBorder="1" applyAlignment="1">
      <alignment horizontal="center"/>
    </xf>
    <xf numFmtId="10" fontId="6" fillId="0" borderId="26" xfId="43" applyNumberFormat="1" applyFont="1" applyFill="1" applyBorder="1" applyAlignment="1">
      <alignment horizontal="center" vertical="top"/>
    </xf>
    <xf numFmtId="10" fontId="6" fillId="0" borderId="27" xfId="43" applyNumberFormat="1" applyFont="1" applyFill="1" applyBorder="1" applyAlignment="1">
      <alignment horizontal="center" vertical="top"/>
    </xf>
    <xf numFmtId="10" fontId="6" fillId="37" borderId="26" xfId="43" applyNumberFormat="1" applyFont="1" applyFill="1" applyBorder="1" applyAlignment="1">
      <alignment horizontal="center" vertical="top"/>
    </xf>
    <xf numFmtId="10" fontId="6" fillId="37" borderId="27" xfId="43" applyNumberFormat="1" applyFont="1" applyFill="1" applyBorder="1" applyAlignment="1">
      <alignment horizontal="center" vertical="top"/>
    </xf>
    <xf numFmtId="165" fontId="10" fillId="0" borderId="26" xfId="39" applyNumberFormat="1" applyFont="1" applyFill="1" applyBorder="1" applyAlignment="1">
      <alignment horizontal="center" vertical="center"/>
    </xf>
    <xf numFmtId="165" fontId="10" fillId="0" borderId="27" xfId="39" applyNumberFormat="1" applyFont="1" applyFill="1" applyBorder="1" applyAlignment="1">
      <alignment horizontal="center" vertical="center"/>
    </xf>
    <xf numFmtId="165" fontId="6" fillId="0" borderId="26" xfId="39" applyNumberFormat="1" applyFont="1" applyFill="1" applyBorder="1" applyAlignment="1">
      <alignment horizontal="center" vertical="center"/>
    </xf>
    <xf numFmtId="165" fontId="6" fillId="0" borderId="27" xfId="39" applyNumberFormat="1" applyFont="1" applyFill="1" applyBorder="1" applyAlignment="1">
      <alignment horizontal="center" vertical="center"/>
    </xf>
    <xf numFmtId="165" fontId="6" fillId="0" borderId="26" xfId="39" applyNumberFormat="1" applyFont="1" applyFill="1" applyBorder="1" applyAlignment="1">
      <alignment horizontal="center"/>
    </xf>
    <xf numFmtId="165" fontId="6" fillId="0" borderId="27" xfId="39" applyNumberFormat="1" applyFont="1" applyFill="1" applyBorder="1" applyAlignment="1">
      <alignment horizontal="center"/>
    </xf>
    <xf numFmtId="10" fontId="6" fillId="0" borderId="26" xfId="39" applyNumberFormat="1" applyFont="1" applyFill="1" applyBorder="1" applyAlignment="1">
      <alignment horizontal="center" vertical="top"/>
    </xf>
    <xf numFmtId="10" fontId="6" fillId="0" borderId="27" xfId="39" applyNumberFormat="1" applyFont="1" applyFill="1" applyBorder="1" applyAlignment="1">
      <alignment horizontal="center" vertical="top"/>
    </xf>
    <xf numFmtId="3" fontId="6" fillId="37" borderId="26" xfId="43" applyNumberFormat="1" applyFont="1" applyFill="1" applyBorder="1" applyAlignment="1">
      <alignment horizontal="center" vertical="center"/>
    </xf>
    <xf numFmtId="3" fontId="6" fillId="37" borderId="27" xfId="43" applyNumberFormat="1" applyFont="1" applyFill="1" applyBorder="1" applyAlignment="1">
      <alignment horizontal="center" vertical="center"/>
    </xf>
    <xf numFmtId="165" fontId="6" fillId="0" borderId="26" xfId="43" applyNumberFormat="1" applyFont="1" applyFill="1" applyBorder="1" applyAlignment="1">
      <alignment horizontal="center" vertical="center"/>
    </xf>
    <xf numFmtId="165" fontId="6" fillId="0" borderId="27" xfId="43" applyNumberFormat="1" applyFont="1" applyFill="1" applyBorder="1" applyAlignment="1">
      <alignment horizontal="center" vertical="center"/>
    </xf>
    <xf numFmtId="166" fontId="6" fillId="0" borderId="26" xfId="43" applyNumberFormat="1" applyFont="1" applyFill="1" applyBorder="1" applyAlignment="1">
      <alignment horizontal="center" vertical="center"/>
    </xf>
    <xf numFmtId="166" fontId="6" fillId="0" borderId="27" xfId="43" applyNumberFormat="1" applyFont="1" applyFill="1" applyBorder="1" applyAlignment="1">
      <alignment horizontal="center" vertical="center"/>
    </xf>
    <xf numFmtId="166" fontId="6" fillId="37" borderId="26" xfId="43" applyNumberFormat="1" applyFont="1" applyFill="1" applyBorder="1" applyAlignment="1">
      <alignment horizontal="center" vertical="center"/>
    </xf>
    <xf numFmtId="166" fontId="6" fillId="37" borderId="27" xfId="43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6" xfId="43" applyNumberFormat="1" applyFont="1" applyFill="1" applyBorder="1" applyAlignment="1">
      <alignment horizontal="center" vertical="center"/>
    </xf>
    <xf numFmtId="3" fontId="6" fillId="0" borderId="27" xfId="43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6" fontId="6" fillId="37" borderId="28" xfId="43" applyNumberFormat="1" applyFont="1" applyFill="1" applyBorder="1" applyAlignment="1">
      <alignment horizontal="center" vertical="center"/>
    </xf>
    <xf numFmtId="166" fontId="6" fillId="37" borderId="29" xfId="43" applyNumberFormat="1" applyFont="1" applyFill="1" applyBorder="1" applyAlignment="1">
      <alignment horizontal="center" vertical="center"/>
    </xf>
    <xf numFmtId="166" fontId="6" fillId="37" borderId="30" xfId="43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10" fillId="0" borderId="27" xfId="0" applyNumberFormat="1" applyFont="1" applyFill="1" applyBorder="1" applyAlignment="1">
      <alignment horizontal="center" vertical="center"/>
    </xf>
    <xf numFmtId="10" fontId="6" fillId="0" borderId="26" xfId="0" applyNumberFormat="1" applyFont="1" applyFill="1" applyBorder="1" applyAlignment="1">
      <alignment horizontal="center" vertical="top"/>
    </xf>
    <xf numFmtId="166" fontId="2" fillId="37" borderId="29" xfId="43" applyNumberFormat="1" applyFont="1" applyFill="1" applyBorder="1" applyAlignment="1">
      <alignment horizontal="center" vertical="center"/>
    </xf>
    <xf numFmtId="9" fontId="39" fillId="37" borderId="0" xfId="39" applyFont="1" applyFill="1" applyBorder="1" applyAlignment="1">
      <alignment horizontal="center" vertical="center"/>
    </xf>
    <xf numFmtId="9" fontId="6" fillId="37" borderId="0" xfId="39" applyFont="1" applyFill="1" applyBorder="1" applyAlignment="1">
      <alignment horizontal="center" vertical="center"/>
    </xf>
    <xf numFmtId="9" fontId="6" fillId="37" borderId="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/>
    <xf numFmtId="3" fontId="2" fillId="0" borderId="27" xfId="0" applyNumberFormat="1" applyFont="1" applyFill="1" applyBorder="1" applyAlignment="1">
      <alignment horizontal="center" vertical="center"/>
    </xf>
    <xf numFmtId="165" fontId="2" fillId="0" borderId="27" xfId="43" applyNumberFormat="1" applyFont="1" applyFill="1" applyBorder="1" applyAlignment="1">
      <alignment horizontal="center" vertical="center"/>
    </xf>
    <xf numFmtId="166" fontId="2" fillId="37" borderId="27" xfId="43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6" fontId="2" fillId="37" borderId="30" xfId="43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37" borderId="26" xfId="43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/>
    </xf>
    <xf numFmtId="165" fontId="2" fillId="37" borderId="26" xfId="43" applyNumberFormat="1" applyFont="1" applyFill="1" applyBorder="1" applyAlignment="1">
      <alignment horizontal="center"/>
    </xf>
    <xf numFmtId="165" fontId="2" fillId="37" borderId="26" xfId="43" applyNumberFormat="1" applyFont="1" applyFill="1" applyBorder="1" applyAlignment="1">
      <alignment horizontal="center" vertical="center"/>
    </xf>
    <xf numFmtId="165" fontId="2" fillId="0" borderId="26" xfId="43" applyNumberFormat="1" applyFont="1" applyFill="1" applyBorder="1" applyAlignment="1">
      <alignment horizontal="center"/>
    </xf>
    <xf numFmtId="10" fontId="2" fillId="0" borderId="26" xfId="43" applyNumberFormat="1" applyFont="1" applyFill="1" applyBorder="1" applyAlignment="1">
      <alignment horizontal="center" vertical="top"/>
    </xf>
    <xf numFmtId="10" fontId="2" fillId="37" borderId="26" xfId="43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center" vertical="center"/>
    </xf>
    <xf numFmtId="10" fontId="2" fillId="0" borderId="26" xfId="0" applyNumberFormat="1" applyFont="1" applyFill="1" applyBorder="1" applyAlignment="1">
      <alignment horizontal="center" vertical="top"/>
    </xf>
    <xf numFmtId="3" fontId="2" fillId="37" borderId="26" xfId="43" applyNumberFormat="1" applyFont="1" applyFill="1" applyBorder="1" applyAlignment="1">
      <alignment horizontal="center" vertical="center"/>
    </xf>
    <xf numFmtId="165" fontId="2" fillId="0" borderId="26" xfId="43" applyNumberFormat="1" applyFont="1" applyFill="1" applyBorder="1" applyAlignment="1">
      <alignment horizontal="center" vertical="center"/>
    </xf>
    <xf numFmtId="9" fontId="6" fillId="0" borderId="26" xfId="43" applyNumberFormat="1" applyFont="1" applyFill="1" applyBorder="1" applyAlignment="1">
      <alignment horizontal="center" vertical="center"/>
    </xf>
    <xf numFmtId="9" fontId="6" fillId="0" borderId="27" xfId="43" applyNumberFormat="1" applyFont="1" applyFill="1" applyBorder="1" applyAlignment="1">
      <alignment horizontal="center" vertical="center"/>
    </xf>
    <xf numFmtId="9" fontId="6" fillId="37" borderId="28" xfId="43" applyNumberFormat="1" applyFont="1" applyFill="1" applyBorder="1" applyAlignment="1">
      <alignment horizontal="center" vertical="center"/>
    </xf>
    <xf numFmtId="9" fontId="6" fillId="37" borderId="29" xfId="43" applyNumberFormat="1" applyFont="1" applyFill="1" applyBorder="1" applyAlignment="1">
      <alignment horizontal="center" vertical="center"/>
    </xf>
    <xf numFmtId="9" fontId="6" fillId="37" borderId="30" xfId="43" applyNumberFormat="1" applyFont="1" applyFill="1" applyBorder="1" applyAlignment="1">
      <alignment horizontal="center" vertical="center"/>
    </xf>
    <xf numFmtId="10" fontId="6" fillId="0" borderId="27" xfId="0" applyNumberFormat="1" applyFont="1" applyFill="1" applyBorder="1" applyAlignment="1">
      <alignment horizontal="center" vertical="top"/>
    </xf>
    <xf numFmtId="165" fontId="4" fillId="37" borderId="26" xfId="43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37" borderId="27" xfId="43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/>
    </xf>
    <xf numFmtId="10" fontId="2" fillId="0" borderId="27" xfId="0" applyNumberFormat="1" applyFont="1" applyFill="1" applyBorder="1" applyAlignment="1">
      <alignment horizontal="center" vertical="top"/>
    </xf>
    <xf numFmtId="165" fontId="2" fillId="37" borderId="27" xfId="43" applyNumberFormat="1" applyFont="1" applyFill="1" applyBorder="1" applyAlignment="1">
      <alignment horizontal="center"/>
    </xf>
    <xf numFmtId="10" fontId="2" fillId="37" borderId="27" xfId="43" applyNumberFormat="1" applyFont="1" applyFill="1" applyBorder="1" applyAlignment="1">
      <alignment horizontal="center" vertical="top"/>
    </xf>
    <xf numFmtId="165" fontId="4" fillId="37" borderId="27" xfId="43" applyNumberFormat="1" applyFont="1" applyFill="1" applyBorder="1" applyAlignment="1">
      <alignment horizontal="center" vertical="center"/>
    </xf>
    <xf numFmtId="165" fontId="2" fillId="37" borderId="27" xfId="43" applyNumberFormat="1" applyFont="1" applyFill="1" applyBorder="1" applyAlignment="1">
      <alignment horizontal="center" vertical="center"/>
    </xf>
    <xf numFmtId="165" fontId="2" fillId="0" borderId="27" xfId="43" applyNumberFormat="1" applyFont="1" applyFill="1" applyBorder="1" applyAlignment="1">
      <alignment horizontal="center"/>
    </xf>
    <xf numFmtId="10" fontId="2" fillId="0" borderId="27" xfId="43" applyNumberFormat="1" applyFont="1" applyFill="1" applyBorder="1" applyAlignment="1">
      <alignment horizontal="center" vertical="top"/>
    </xf>
    <xf numFmtId="165" fontId="4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37" borderId="27" xfId="43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65" fontId="2" fillId="36" borderId="26" xfId="43" applyNumberFormat="1" applyFont="1" applyFill="1" applyBorder="1" applyAlignment="1">
      <alignment horizontal="center"/>
    </xf>
    <xf numFmtId="165" fontId="2" fillId="36" borderId="27" xfId="43" applyNumberFormat="1" applyFont="1" applyFill="1" applyBorder="1" applyAlignment="1">
      <alignment horizontal="center"/>
    </xf>
    <xf numFmtId="10" fontId="2" fillId="36" borderId="26" xfId="43" applyNumberFormat="1" applyFont="1" applyFill="1" applyBorder="1" applyAlignment="1">
      <alignment horizontal="center" vertical="top"/>
    </xf>
    <xf numFmtId="10" fontId="2" fillId="36" borderId="27" xfId="43" applyNumberFormat="1" applyFont="1" applyFill="1" applyBorder="1" applyAlignment="1">
      <alignment horizontal="center" vertical="top"/>
    </xf>
    <xf numFmtId="3" fontId="2" fillId="37" borderId="27" xfId="43" applyNumberFormat="1" applyFont="1" applyFill="1" applyBorder="1" applyAlignment="1">
      <alignment horizontal="center" vertical="center"/>
    </xf>
    <xf numFmtId="165" fontId="2" fillId="36" borderId="26" xfId="43" applyNumberFormat="1" applyFont="1" applyFill="1" applyBorder="1" applyAlignment="1">
      <alignment horizontal="center" vertical="center"/>
    </xf>
    <xf numFmtId="165" fontId="2" fillId="36" borderId="27" xfId="43" applyNumberFormat="1" applyFont="1" applyFill="1" applyBorder="1" applyAlignment="1">
      <alignment horizontal="center" vertical="center"/>
    </xf>
    <xf numFmtId="9" fontId="2" fillId="36" borderId="26" xfId="43" applyNumberFormat="1" applyFont="1" applyFill="1" applyBorder="1" applyAlignment="1">
      <alignment horizontal="center" vertical="center"/>
    </xf>
    <xf numFmtId="9" fontId="2" fillId="36" borderId="27" xfId="43" applyNumberFormat="1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horizontal="center" vertical="center"/>
    </xf>
    <xf numFmtId="9" fontId="2" fillId="37" borderId="28" xfId="43" applyNumberFormat="1" applyFont="1" applyFill="1" applyBorder="1" applyAlignment="1">
      <alignment horizontal="center" vertical="center"/>
    </xf>
    <xf numFmtId="9" fontId="2" fillId="37" borderId="29" xfId="43" applyNumberFormat="1" applyFont="1" applyFill="1" applyBorder="1" applyAlignment="1">
      <alignment horizontal="center" vertical="center"/>
    </xf>
    <xf numFmtId="9" fontId="2" fillId="37" borderId="30" xfId="43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65" fontId="6" fillId="36" borderId="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/>
    </xf>
    <xf numFmtId="165" fontId="6" fillId="37" borderId="26" xfId="0" applyNumberFormat="1" applyFont="1" applyFill="1" applyBorder="1" applyAlignment="1">
      <alignment horizontal="center"/>
    </xf>
    <xf numFmtId="165" fontId="6" fillId="37" borderId="27" xfId="0" applyNumberFormat="1" applyFont="1" applyFill="1" applyBorder="1" applyAlignment="1">
      <alignment horizontal="center"/>
    </xf>
    <xf numFmtId="10" fontId="6" fillId="37" borderId="26" xfId="0" applyNumberFormat="1" applyFont="1" applyFill="1" applyBorder="1" applyAlignment="1">
      <alignment horizontal="center" vertical="top"/>
    </xf>
    <xf numFmtId="10" fontId="6" fillId="37" borderId="27" xfId="0" applyNumberFormat="1" applyFont="1" applyFill="1" applyBorder="1" applyAlignment="1">
      <alignment horizontal="center" vertical="top"/>
    </xf>
    <xf numFmtId="165" fontId="10" fillId="37" borderId="26" xfId="0" applyNumberFormat="1" applyFont="1" applyFill="1" applyBorder="1" applyAlignment="1">
      <alignment horizontal="center" vertical="center"/>
    </xf>
    <xf numFmtId="165" fontId="4" fillId="37" borderId="27" xfId="0" applyNumberFormat="1" applyFont="1" applyFill="1" applyBorder="1" applyAlignment="1">
      <alignment horizontal="center" vertical="center"/>
    </xf>
    <xf numFmtId="165" fontId="6" fillId="37" borderId="26" xfId="0" applyNumberFormat="1" applyFont="1" applyFill="1" applyBorder="1" applyAlignment="1">
      <alignment horizontal="center" vertical="center"/>
    </xf>
    <xf numFmtId="165" fontId="2" fillId="37" borderId="27" xfId="0" applyNumberFormat="1" applyFont="1" applyFill="1" applyBorder="1" applyAlignment="1">
      <alignment horizontal="center" vertical="center"/>
    </xf>
    <xf numFmtId="3" fontId="6" fillId="37" borderId="26" xfId="0" applyNumberFormat="1" applyFont="1" applyFill="1" applyBorder="1" applyAlignment="1">
      <alignment horizontal="center" vertical="center"/>
    </xf>
    <xf numFmtId="1" fontId="6" fillId="37" borderId="27" xfId="0" applyNumberFormat="1" applyFont="1" applyFill="1" applyBorder="1" applyAlignment="1">
      <alignment horizontal="center" vertical="center"/>
    </xf>
    <xf numFmtId="165" fontId="10" fillId="37" borderId="27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165" fontId="6" fillId="37" borderId="27" xfId="0" applyNumberFormat="1" applyFont="1" applyFill="1" applyBorder="1" applyAlignment="1">
      <alignment horizontal="center" vertical="center"/>
    </xf>
    <xf numFmtId="9" fontId="6" fillId="37" borderId="28" xfId="0" applyNumberFormat="1" applyFont="1" applyFill="1" applyBorder="1" applyAlignment="1">
      <alignment horizontal="center" vertical="center"/>
    </xf>
    <xf numFmtId="9" fontId="6" fillId="37" borderId="29" xfId="0" applyNumberFormat="1" applyFont="1" applyFill="1" applyBorder="1" applyAlignment="1">
      <alignment horizontal="center" vertical="center"/>
    </xf>
    <xf numFmtId="9" fontId="6" fillId="37" borderId="30" xfId="0" applyNumberFormat="1" applyFont="1" applyFill="1" applyBorder="1" applyAlignment="1">
      <alignment horizontal="center" vertical="center"/>
    </xf>
    <xf numFmtId="165" fontId="4" fillId="37" borderId="26" xfId="0" applyNumberFormat="1" applyFont="1" applyFill="1" applyBorder="1" applyAlignment="1">
      <alignment horizontal="center" vertical="center"/>
    </xf>
    <xf numFmtId="165" fontId="2" fillId="37" borderId="26" xfId="0" applyNumberFormat="1" applyFont="1" applyFill="1" applyBorder="1" applyAlignment="1">
      <alignment horizontal="center" vertical="center"/>
    </xf>
    <xf numFmtId="1" fontId="6" fillId="37" borderId="26" xfId="0" applyNumberFormat="1" applyFont="1" applyFill="1" applyBorder="1" applyAlignment="1">
      <alignment horizontal="center" vertical="center"/>
    </xf>
    <xf numFmtId="165" fontId="2" fillId="40" borderId="0" xfId="0" applyNumberFormat="1" applyFont="1" applyFill="1" applyBorder="1" applyAlignment="1">
      <alignment horizontal="center" vertical="center"/>
    </xf>
    <xf numFmtId="165" fontId="2" fillId="40" borderId="27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left" vertical="center"/>
    </xf>
    <xf numFmtId="0" fontId="32" fillId="39" borderId="11" xfId="32" applyFont="1" applyFill="1" applyBorder="1" applyAlignment="1">
      <alignment horizontal="center"/>
    </xf>
    <xf numFmtId="0" fontId="32" fillId="39" borderId="0" xfId="32" applyFont="1" applyFill="1" applyBorder="1" applyAlignment="1">
      <alignment horizontal="center"/>
    </xf>
    <xf numFmtId="0" fontId="36" fillId="39" borderId="11" xfId="32" applyFont="1" applyFill="1" applyBorder="1" applyAlignment="1">
      <alignment horizontal="center" vertical="top"/>
    </xf>
    <xf numFmtId="0" fontId="36" fillId="39" borderId="0" xfId="32" applyFont="1" applyFill="1" applyBorder="1" applyAlignment="1">
      <alignment horizontal="center" vertical="top"/>
    </xf>
    <xf numFmtId="0" fontId="32" fillId="39" borderId="12" xfId="32" applyFont="1" applyFill="1" applyBorder="1" applyAlignment="1">
      <alignment horizontal="center"/>
    </xf>
    <xf numFmtId="0" fontId="34" fillId="39" borderId="12" xfId="32" applyFont="1" applyFill="1" applyBorder="1" applyAlignment="1"/>
    <xf numFmtId="0" fontId="36" fillId="39" borderId="12" xfId="32" applyFont="1" applyFill="1" applyBorder="1" applyAlignment="1">
      <alignment horizontal="center" vertical="top"/>
    </xf>
    <xf numFmtId="0" fontId="34" fillId="39" borderId="12" xfId="32" applyFont="1" applyFill="1" applyBorder="1" applyAlignment="1">
      <alignment horizontal="center"/>
    </xf>
    <xf numFmtId="164" fontId="9" fillId="0" borderId="24" xfId="28" applyFont="1" applyFill="1" applyBorder="1" applyAlignment="1">
      <alignment horizontal="right" vertical="center"/>
    </xf>
    <xf numFmtId="164" fontId="3" fillId="37" borderId="20" xfId="43" applyNumberFormat="1" applyFont="1" applyFill="1" applyBorder="1" applyAlignment="1">
      <alignment horizontal="left" vertical="center"/>
    </xf>
    <xf numFmtId="164" fontId="3" fillId="37" borderId="21" xfId="43" applyNumberFormat="1" applyFont="1" applyFill="1" applyBorder="1" applyAlignment="1">
      <alignment horizontal="left" vertical="center"/>
    </xf>
    <xf numFmtId="0" fontId="30" fillId="39" borderId="16" xfId="32" applyFont="1" applyFill="1" applyBorder="1" applyAlignment="1">
      <alignment horizontal="center" vertical="center"/>
    </xf>
    <xf numFmtId="0" fontId="44" fillId="0" borderId="0" xfId="0" applyNumberFormat="1" applyFont="1" applyAlignment="1">
      <alignment horizontal="left" vertical="top"/>
    </xf>
    <xf numFmtId="0" fontId="36" fillId="39" borderId="14" xfId="32" applyFont="1" applyFill="1" applyBorder="1" applyAlignment="1">
      <alignment horizontal="center" vertical="top"/>
    </xf>
    <xf numFmtId="0" fontId="36" fillId="39" borderId="15" xfId="32" applyFont="1" applyFill="1" applyBorder="1" applyAlignment="1">
      <alignment horizontal="center" vertical="top"/>
    </xf>
    <xf numFmtId="164" fontId="3" fillId="0" borderId="20" xfId="28" applyFont="1" applyFill="1" applyBorder="1" applyAlignment="1">
      <alignment horizontal="left" vertical="center"/>
    </xf>
    <xf numFmtId="164" fontId="3" fillId="0" borderId="21" xfId="28" applyFont="1" applyFill="1" applyBorder="1" applyAlignment="1">
      <alignment horizontal="left" vertical="center"/>
    </xf>
    <xf numFmtId="164" fontId="9" fillId="37" borderId="24" xfId="43" applyNumberFormat="1" applyFont="1" applyFill="1" applyBorder="1" applyAlignment="1">
      <alignment horizontal="right" vertical="center"/>
    </xf>
    <xf numFmtId="0" fontId="30" fillId="39" borderId="0" xfId="32" applyFont="1" applyFill="1" applyBorder="1" applyAlignment="1">
      <alignment horizontal="center"/>
    </xf>
  </cellXfs>
  <cellStyles count="4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28" builtinId="3"/>
    <cellStyle name="Komórka połączona" xfId="29" builtinId="24" customBuiltin="1"/>
    <cellStyle name="Komórka wyróż" xfId="30" xr:uid="{00000000-0005-0000-0000-00001D000000}"/>
    <cellStyle name="Komórka zaznaczona" xfId="31" builtinId="23" customBuiltin="1"/>
    <cellStyle name="Nagłówek" xfId="32" xr:uid="{00000000-0005-0000-0000-00001F000000}"/>
    <cellStyle name="Nagłówek 1" xfId="33" builtinId="16" customBuiltin="1"/>
    <cellStyle name="Nagłówek 2" xfId="34" builtinId="17" customBuiltin="1"/>
    <cellStyle name="Nagłówek 3" xfId="35" builtinId="18" customBuiltin="1"/>
    <cellStyle name="Nagłówek 4" xfId="36" builtinId="19" customBuiltin="1"/>
    <cellStyle name="Neutralny" xfId="37" builtinId="28" customBuiltin="1"/>
    <cellStyle name="Normalny" xfId="0" builtinId="0"/>
    <cellStyle name="Obliczenia" xfId="38" builtinId="22" customBuiltin="1"/>
    <cellStyle name="Procentowy" xfId="39" builtinId="5"/>
    <cellStyle name="Suma" xfId="40" builtinId="25" customBuiltin="1"/>
    <cellStyle name="Tekst objaśnienia" xfId="41" builtinId="53" customBuiltin="1"/>
    <cellStyle name="Tekst ostrzeżenia" xfId="42" builtinId="11" customBuiltin="1"/>
    <cellStyle name="Wiersz szary1" xfId="43" xr:uid="{00000000-0005-0000-0000-00002B000000}"/>
    <cellStyle name="Wiersz szary2" xfId="44" xr:uid="{00000000-0005-0000-0000-00002C000000}"/>
    <cellStyle name="Zły" xfId="45" builtinId="27" customBuiltin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192"/>
  <sheetViews>
    <sheetView tabSelected="1" topLeftCell="A6" zoomScale="78" zoomScaleNormal="78" zoomScaleSheetLayoutView="70" workbookViewId="0">
      <pane xSplit="4" ySplit="3" topLeftCell="CO9" activePane="bottomRight" state="frozen"/>
      <selection activeCell="A6" sqref="A6"/>
      <selection pane="topRight" activeCell="E6" sqref="E6"/>
      <selection pane="bottomLeft" activeCell="A9" sqref="A9"/>
      <selection pane="bottomRight" activeCell="DB33" sqref="DB33"/>
    </sheetView>
  </sheetViews>
  <sheetFormatPr defaultColWidth="9.09765625" defaultRowHeight="11.5" x14ac:dyDescent="0.25"/>
  <cols>
    <col min="1" max="1" width="4.8984375" style="2" customWidth="1"/>
    <col min="2" max="2" width="21.8984375" style="2" customWidth="1"/>
    <col min="3" max="3" width="34.296875" style="2" customWidth="1"/>
    <col min="4" max="4" width="8.59765625" style="2" customWidth="1"/>
    <col min="5" max="20" width="13.69921875" style="2" customWidth="1"/>
    <col min="21" max="21" width="13.69921875" style="3" customWidth="1"/>
    <col min="22" max="22" width="13.69921875" style="19" customWidth="1"/>
    <col min="23" max="38" width="13.69921875" style="3" customWidth="1"/>
    <col min="39" max="102" width="13.69921875" style="2" customWidth="1"/>
    <col min="103" max="104" width="12.69921875" style="2" hidden="1" customWidth="1"/>
    <col min="105" max="106" width="13.69921875" style="2" customWidth="1"/>
    <col min="107" max="16384" width="9.09765625" style="2"/>
  </cols>
  <sheetData>
    <row r="1" spans="1:106" ht="20" x14ac:dyDescent="0.4">
      <c r="A1" s="1" t="s">
        <v>37</v>
      </c>
      <c r="B1" s="1"/>
      <c r="C1" s="1"/>
      <c r="Y1" s="23"/>
      <c r="Z1" s="23"/>
    </row>
    <row r="2" spans="1:106" ht="15.5" x14ac:dyDescent="0.35">
      <c r="A2" s="1" t="s">
        <v>0</v>
      </c>
      <c r="B2" s="1"/>
      <c r="C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106" s="6" customFormat="1" ht="28.5" customHeight="1" x14ac:dyDescent="0.4">
      <c r="A3" s="55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/>
      <c r="W3" s="20"/>
      <c r="X3" s="20"/>
      <c r="Y3" s="20"/>
      <c r="Z3" s="20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106" s="14" customFormat="1" ht="24.75" customHeight="1" x14ac:dyDescent="0.25">
      <c r="A4" s="56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1"/>
      <c r="V4" s="21"/>
      <c r="W4" s="21"/>
      <c r="X4" s="21"/>
      <c r="Y4" s="21"/>
      <c r="Z4" s="21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106" s="11" customFormat="1" ht="33.75" customHeight="1" x14ac:dyDescent="0.25">
      <c r="A5" s="57" t="s">
        <v>48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2"/>
      <c r="V5" s="22"/>
      <c r="W5" s="22"/>
      <c r="X5" s="22"/>
      <c r="Y5" s="22"/>
      <c r="Z5" s="2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106" ht="42" customHeight="1" x14ac:dyDescent="0.6">
      <c r="A6" s="129" t="s">
        <v>1</v>
      </c>
      <c r="B6" s="358" t="s">
        <v>2</v>
      </c>
      <c r="C6" s="358"/>
      <c r="D6" s="130" t="s">
        <v>3</v>
      </c>
      <c r="E6" s="131" t="s">
        <v>40</v>
      </c>
      <c r="F6" s="132"/>
      <c r="G6" s="132"/>
      <c r="H6" s="132"/>
      <c r="I6" s="131" t="s">
        <v>43</v>
      </c>
      <c r="J6" s="133"/>
      <c r="K6" s="133"/>
      <c r="L6" s="133"/>
      <c r="M6" s="131" t="s">
        <v>42</v>
      </c>
      <c r="N6" s="133"/>
      <c r="O6" s="133"/>
      <c r="P6" s="133"/>
      <c r="Q6" s="131" t="s">
        <v>41</v>
      </c>
      <c r="R6" s="134"/>
      <c r="S6" s="134"/>
      <c r="T6" s="135"/>
      <c r="U6" s="344" t="s">
        <v>45</v>
      </c>
      <c r="V6" s="347"/>
      <c r="W6" s="345"/>
      <c r="X6" s="345"/>
      <c r="Y6" s="344" t="s">
        <v>46</v>
      </c>
      <c r="Z6" s="345"/>
      <c r="AA6" s="345"/>
      <c r="AB6" s="345"/>
      <c r="AC6" s="344" t="s">
        <v>47</v>
      </c>
      <c r="AD6" s="345"/>
      <c r="AE6" s="345"/>
      <c r="AF6" s="345"/>
      <c r="AG6" s="344" t="s">
        <v>55</v>
      </c>
      <c r="AH6" s="345"/>
      <c r="AI6" s="345"/>
      <c r="AJ6" s="345"/>
      <c r="AK6" s="344" t="s">
        <v>56</v>
      </c>
      <c r="AL6" s="345"/>
      <c r="AM6" s="345"/>
      <c r="AN6" s="345"/>
      <c r="AO6" s="344" t="s">
        <v>57</v>
      </c>
      <c r="AP6" s="345"/>
      <c r="AQ6" s="345"/>
      <c r="AR6" s="345"/>
      <c r="AS6" s="344" t="s">
        <v>58</v>
      </c>
      <c r="AT6" s="345"/>
      <c r="AU6" s="345"/>
      <c r="AV6" s="345"/>
      <c r="AW6" s="344" t="s">
        <v>59</v>
      </c>
      <c r="AX6" s="345"/>
      <c r="AY6" s="345"/>
      <c r="AZ6" s="345"/>
      <c r="BA6" s="344" t="s">
        <v>61</v>
      </c>
      <c r="BB6" s="345"/>
      <c r="BC6" s="345"/>
      <c r="BD6" s="345"/>
      <c r="BE6" s="344" t="s">
        <v>62</v>
      </c>
      <c r="BF6" s="344"/>
      <c r="BG6" s="344"/>
      <c r="BH6" s="344"/>
      <c r="BI6" s="340" t="s">
        <v>63</v>
      </c>
      <c r="BJ6" s="341"/>
      <c r="BK6" s="341"/>
      <c r="BL6" s="341"/>
      <c r="BM6" s="340" t="s">
        <v>66</v>
      </c>
      <c r="BN6" s="341"/>
      <c r="BO6" s="341"/>
      <c r="BP6" s="341"/>
      <c r="BQ6" s="340" t="s">
        <v>67</v>
      </c>
      <c r="BR6" s="341"/>
      <c r="BS6" s="341"/>
      <c r="BT6" s="341"/>
      <c r="BU6" s="340" t="s">
        <v>68</v>
      </c>
      <c r="BV6" s="341"/>
      <c r="BW6" s="341"/>
      <c r="BX6" s="341"/>
      <c r="BY6" s="340" t="s">
        <v>69</v>
      </c>
      <c r="BZ6" s="341"/>
      <c r="CA6" s="341"/>
      <c r="CB6" s="341"/>
      <c r="CC6" s="340" t="s">
        <v>70</v>
      </c>
      <c r="CD6" s="341"/>
      <c r="CE6" s="341"/>
      <c r="CF6" s="341"/>
      <c r="CG6" s="340" t="s">
        <v>72</v>
      </c>
      <c r="CH6" s="341"/>
      <c r="CI6" s="341"/>
      <c r="CJ6" s="341"/>
      <c r="CK6" s="340" t="s">
        <v>78</v>
      </c>
      <c r="CL6" s="341"/>
      <c r="CM6" s="341"/>
      <c r="CN6" s="341"/>
      <c r="CO6" s="340" t="s">
        <v>80</v>
      </c>
      <c r="CP6" s="341"/>
      <c r="CQ6" s="341"/>
      <c r="CR6" s="341"/>
      <c r="CS6" s="340" t="s">
        <v>81</v>
      </c>
      <c r="CT6" s="341"/>
      <c r="CU6" s="341"/>
      <c r="CV6" s="341"/>
      <c r="CW6" s="340" t="s">
        <v>82</v>
      </c>
      <c r="CX6" s="341"/>
      <c r="CY6" s="341"/>
      <c r="CZ6" s="341"/>
      <c r="DA6" s="341"/>
      <c r="DB6" s="341"/>
    </row>
    <row r="7" spans="1:106" ht="27.75" customHeight="1" x14ac:dyDescent="0.35">
      <c r="A7" s="136"/>
      <c r="B7" s="137"/>
      <c r="C7" s="137"/>
      <c r="D7" s="138" t="s">
        <v>4</v>
      </c>
      <c r="E7" s="139" t="s">
        <v>39</v>
      </c>
      <c r="F7" s="140"/>
      <c r="G7" s="140"/>
      <c r="H7" s="140"/>
      <c r="I7" s="139" t="s">
        <v>39</v>
      </c>
      <c r="J7" s="141"/>
      <c r="K7" s="141"/>
      <c r="L7" s="141"/>
      <c r="M7" s="139" t="s">
        <v>39</v>
      </c>
      <c r="N7" s="133"/>
      <c r="O7" s="133"/>
      <c r="P7" s="133"/>
      <c r="Q7" s="142" t="s">
        <v>39</v>
      </c>
      <c r="R7" s="143"/>
      <c r="S7" s="143"/>
      <c r="T7" s="144"/>
      <c r="U7" s="346" t="s">
        <v>39</v>
      </c>
      <c r="V7" s="347"/>
      <c r="W7" s="345"/>
      <c r="X7" s="345"/>
      <c r="Y7" s="346" t="s">
        <v>39</v>
      </c>
      <c r="Z7" s="345"/>
      <c r="AA7" s="345"/>
      <c r="AB7" s="345"/>
      <c r="AC7" s="346" t="s">
        <v>39</v>
      </c>
      <c r="AD7" s="345"/>
      <c r="AE7" s="345"/>
      <c r="AF7" s="345"/>
      <c r="AG7" s="346" t="s">
        <v>39</v>
      </c>
      <c r="AH7" s="345"/>
      <c r="AI7" s="345"/>
      <c r="AJ7" s="345"/>
      <c r="AK7" s="346" t="s">
        <v>39</v>
      </c>
      <c r="AL7" s="345"/>
      <c r="AM7" s="345"/>
      <c r="AN7" s="345"/>
      <c r="AO7" s="346" t="s">
        <v>39</v>
      </c>
      <c r="AP7" s="345"/>
      <c r="AQ7" s="345"/>
      <c r="AR7" s="345"/>
      <c r="AS7" s="346" t="s">
        <v>39</v>
      </c>
      <c r="AT7" s="345"/>
      <c r="AU7" s="345"/>
      <c r="AV7" s="345"/>
      <c r="AW7" s="346" t="s">
        <v>39</v>
      </c>
      <c r="AX7" s="345"/>
      <c r="AY7" s="345"/>
      <c r="AZ7" s="345"/>
      <c r="BA7" s="346" t="s">
        <v>39</v>
      </c>
      <c r="BB7" s="345"/>
      <c r="BC7" s="345"/>
      <c r="BD7" s="345"/>
      <c r="BE7" s="346" t="s">
        <v>39</v>
      </c>
      <c r="BF7" s="346"/>
      <c r="BG7" s="346"/>
      <c r="BH7" s="346"/>
      <c r="BI7" s="353" t="s">
        <v>39</v>
      </c>
      <c r="BJ7" s="354"/>
      <c r="BK7" s="354"/>
      <c r="BL7" s="354"/>
      <c r="BM7" s="342" t="s">
        <v>39</v>
      </c>
      <c r="BN7" s="343"/>
      <c r="BO7" s="343"/>
      <c r="BP7" s="343"/>
      <c r="BQ7" s="342" t="s">
        <v>39</v>
      </c>
      <c r="BR7" s="343"/>
      <c r="BS7" s="343"/>
      <c r="BT7" s="343"/>
      <c r="BU7" s="353" t="s">
        <v>39</v>
      </c>
      <c r="BV7" s="354"/>
      <c r="BW7" s="354"/>
      <c r="BX7" s="354"/>
      <c r="BY7" s="342" t="s">
        <v>39</v>
      </c>
      <c r="BZ7" s="343"/>
      <c r="CA7" s="343"/>
      <c r="CB7" s="343"/>
      <c r="CC7" s="342" t="s">
        <v>39</v>
      </c>
      <c r="CD7" s="343"/>
      <c r="CE7" s="343"/>
      <c r="CF7" s="343"/>
      <c r="CG7" s="353" t="s">
        <v>39</v>
      </c>
      <c r="CH7" s="354"/>
      <c r="CI7" s="354"/>
      <c r="CJ7" s="354"/>
      <c r="CK7" s="353" t="s">
        <v>39</v>
      </c>
      <c r="CL7" s="354"/>
      <c r="CM7" s="354"/>
      <c r="CN7" s="354"/>
      <c r="CO7" s="353" t="s">
        <v>39</v>
      </c>
      <c r="CP7" s="354"/>
      <c r="CQ7" s="354"/>
      <c r="CR7" s="354"/>
      <c r="CS7" s="342" t="s">
        <v>39</v>
      </c>
      <c r="CT7" s="343"/>
      <c r="CU7" s="343"/>
      <c r="CV7" s="343"/>
      <c r="CW7" s="342" t="s">
        <v>39</v>
      </c>
      <c r="CX7" s="343"/>
      <c r="CY7" s="343"/>
      <c r="CZ7" s="343"/>
      <c r="DA7" s="343"/>
      <c r="DB7" s="343"/>
    </row>
    <row r="8" spans="1:106" s="29" customFormat="1" ht="42.75" customHeight="1" thickBot="1" x14ac:dyDescent="0.3">
      <c r="A8" s="145"/>
      <c r="B8" s="351"/>
      <c r="C8" s="351"/>
      <c r="D8" s="146"/>
      <c r="E8" s="147" t="s">
        <v>49</v>
      </c>
      <c r="F8" s="147" t="s">
        <v>50</v>
      </c>
      <c r="G8" s="147" t="s">
        <v>51</v>
      </c>
      <c r="H8" s="147" t="s">
        <v>52</v>
      </c>
      <c r="I8" s="147" t="s">
        <v>49</v>
      </c>
      <c r="J8" s="147" t="s">
        <v>50</v>
      </c>
      <c r="K8" s="147" t="s">
        <v>51</v>
      </c>
      <c r="L8" s="147" t="s">
        <v>52</v>
      </c>
      <c r="M8" s="147" t="s">
        <v>49</v>
      </c>
      <c r="N8" s="147" t="s">
        <v>50</v>
      </c>
      <c r="O8" s="147" t="s">
        <v>51</v>
      </c>
      <c r="P8" s="147" t="s">
        <v>52</v>
      </c>
      <c r="Q8" s="147" t="s">
        <v>49</v>
      </c>
      <c r="R8" s="147" t="s">
        <v>50</v>
      </c>
      <c r="S8" s="147" t="s">
        <v>51</v>
      </c>
      <c r="T8" s="147" t="s">
        <v>52</v>
      </c>
      <c r="U8" s="147" t="s">
        <v>49</v>
      </c>
      <c r="V8" s="147" t="s">
        <v>50</v>
      </c>
      <c r="W8" s="147" t="s">
        <v>51</v>
      </c>
      <c r="X8" s="147" t="s">
        <v>52</v>
      </c>
      <c r="Y8" s="147" t="s">
        <v>49</v>
      </c>
      <c r="Z8" s="147" t="s">
        <v>50</v>
      </c>
      <c r="AA8" s="147" t="s">
        <v>51</v>
      </c>
      <c r="AB8" s="147" t="s">
        <v>52</v>
      </c>
      <c r="AC8" s="147" t="s">
        <v>49</v>
      </c>
      <c r="AD8" s="147" t="s">
        <v>50</v>
      </c>
      <c r="AE8" s="147" t="s">
        <v>51</v>
      </c>
      <c r="AF8" s="147" t="s">
        <v>52</v>
      </c>
      <c r="AG8" s="147" t="s">
        <v>49</v>
      </c>
      <c r="AH8" s="147" t="s">
        <v>50</v>
      </c>
      <c r="AI8" s="147" t="s">
        <v>51</v>
      </c>
      <c r="AJ8" s="147" t="s">
        <v>52</v>
      </c>
      <c r="AK8" s="147" t="s">
        <v>49</v>
      </c>
      <c r="AL8" s="147" t="s">
        <v>50</v>
      </c>
      <c r="AM8" s="147" t="s">
        <v>51</v>
      </c>
      <c r="AN8" s="147" t="s">
        <v>52</v>
      </c>
      <c r="AO8" s="147" t="s">
        <v>49</v>
      </c>
      <c r="AP8" s="147" t="s">
        <v>50</v>
      </c>
      <c r="AQ8" s="147" t="s">
        <v>51</v>
      </c>
      <c r="AR8" s="147" t="s">
        <v>52</v>
      </c>
      <c r="AS8" s="147" t="s">
        <v>49</v>
      </c>
      <c r="AT8" s="147" t="s">
        <v>50</v>
      </c>
      <c r="AU8" s="147" t="s">
        <v>51</v>
      </c>
      <c r="AV8" s="147" t="s">
        <v>52</v>
      </c>
      <c r="AW8" s="147" t="s">
        <v>49</v>
      </c>
      <c r="AX8" s="147" t="s">
        <v>50</v>
      </c>
      <c r="AY8" s="147" t="s">
        <v>51</v>
      </c>
      <c r="AZ8" s="147" t="s">
        <v>52</v>
      </c>
      <c r="BA8" s="147" t="s">
        <v>49</v>
      </c>
      <c r="BB8" s="147" t="s">
        <v>50</v>
      </c>
      <c r="BC8" s="147" t="s">
        <v>51</v>
      </c>
      <c r="BD8" s="147" t="s">
        <v>52</v>
      </c>
      <c r="BE8" s="147" t="s">
        <v>49</v>
      </c>
      <c r="BF8" s="147" t="s">
        <v>50</v>
      </c>
      <c r="BG8" s="147" t="s">
        <v>51</v>
      </c>
      <c r="BH8" s="147" t="s">
        <v>52</v>
      </c>
      <c r="BI8" s="147" t="s">
        <v>49</v>
      </c>
      <c r="BJ8" s="147" t="s">
        <v>50</v>
      </c>
      <c r="BK8" s="147" t="s">
        <v>51</v>
      </c>
      <c r="BL8" s="147" t="s">
        <v>52</v>
      </c>
      <c r="BM8" s="147" t="s">
        <v>49</v>
      </c>
      <c r="BN8" s="148" t="s">
        <v>50</v>
      </c>
      <c r="BO8" s="149" t="s">
        <v>51</v>
      </c>
      <c r="BP8" s="148" t="s">
        <v>52</v>
      </c>
      <c r="BQ8" s="147" t="s">
        <v>49</v>
      </c>
      <c r="BR8" s="148" t="s">
        <v>50</v>
      </c>
      <c r="BS8" s="149" t="s">
        <v>51</v>
      </c>
      <c r="BT8" s="150" t="s">
        <v>52</v>
      </c>
      <c r="BU8" s="150" t="s">
        <v>49</v>
      </c>
      <c r="BV8" s="150" t="s">
        <v>50</v>
      </c>
      <c r="BW8" s="150" t="s">
        <v>51</v>
      </c>
      <c r="BX8" s="150" t="s">
        <v>52</v>
      </c>
      <c r="BY8" s="150" t="s">
        <v>49</v>
      </c>
      <c r="BZ8" s="151" t="s">
        <v>50</v>
      </c>
      <c r="CA8" s="151" t="s">
        <v>51</v>
      </c>
      <c r="CB8" s="151" t="s">
        <v>52</v>
      </c>
      <c r="CC8" s="147" t="s">
        <v>49</v>
      </c>
      <c r="CD8" s="149" t="s">
        <v>50</v>
      </c>
      <c r="CE8" s="149" t="s">
        <v>51</v>
      </c>
      <c r="CF8" s="151" t="s">
        <v>52</v>
      </c>
      <c r="CG8" s="149" t="s">
        <v>49</v>
      </c>
      <c r="CH8" s="147" t="s">
        <v>50</v>
      </c>
      <c r="CI8" s="149" t="s">
        <v>51</v>
      </c>
      <c r="CJ8" s="149" t="s">
        <v>52</v>
      </c>
      <c r="CK8" s="147" t="s">
        <v>49</v>
      </c>
      <c r="CL8" s="148" t="s">
        <v>50</v>
      </c>
      <c r="CM8" s="149" t="s">
        <v>51</v>
      </c>
      <c r="CN8" s="149" t="s">
        <v>52</v>
      </c>
      <c r="CO8" s="149" t="s">
        <v>49</v>
      </c>
      <c r="CP8" s="150" t="s">
        <v>50</v>
      </c>
      <c r="CQ8" s="150" t="s">
        <v>51</v>
      </c>
      <c r="CR8" s="150" t="s">
        <v>52</v>
      </c>
      <c r="CS8" s="149" t="s">
        <v>49</v>
      </c>
      <c r="CT8" s="149" t="s">
        <v>50</v>
      </c>
      <c r="CU8" s="149" t="s">
        <v>51</v>
      </c>
      <c r="CV8" s="149" t="s">
        <v>52</v>
      </c>
      <c r="CW8" s="149" t="s">
        <v>49</v>
      </c>
      <c r="CX8" s="149" t="s">
        <v>50</v>
      </c>
      <c r="CY8" s="149" t="s">
        <v>51</v>
      </c>
      <c r="CZ8" s="149" t="s">
        <v>52</v>
      </c>
      <c r="DA8" s="149" t="s">
        <v>51</v>
      </c>
      <c r="DB8" s="149" t="s">
        <v>52</v>
      </c>
    </row>
    <row r="9" spans="1:106" ht="30" customHeight="1" thickTop="1" x14ac:dyDescent="0.25">
      <c r="A9" s="152" t="s">
        <v>5</v>
      </c>
      <c r="B9" s="355" t="s">
        <v>6</v>
      </c>
      <c r="C9" s="356"/>
      <c r="D9" s="191"/>
      <c r="E9" s="36">
        <v>21</v>
      </c>
      <c r="F9" s="36">
        <v>20.666666666666668</v>
      </c>
      <c r="G9" s="36">
        <v>22</v>
      </c>
      <c r="H9" s="36">
        <v>21</v>
      </c>
      <c r="I9" s="203">
        <v>21.666666666666668</v>
      </c>
      <c r="J9" s="36">
        <v>20.333333333333332</v>
      </c>
      <c r="K9" s="36">
        <v>21.333333333333332</v>
      </c>
      <c r="L9" s="204">
        <v>20.666666666666668</v>
      </c>
      <c r="M9" s="36">
        <v>21.333333333333332</v>
      </c>
      <c r="N9" s="36">
        <v>20.333333333333332</v>
      </c>
      <c r="O9" s="36">
        <v>21.333333333333332</v>
      </c>
      <c r="P9" s="36">
        <v>21</v>
      </c>
      <c r="Q9" s="203">
        <v>21</v>
      </c>
      <c r="R9" s="36">
        <v>20.333333333333332</v>
      </c>
      <c r="S9" s="36">
        <v>21.666666666666668</v>
      </c>
      <c r="T9" s="204">
        <v>20.666666666666668</v>
      </c>
      <c r="U9" s="36">
        <v>21</v>
      </c>
      <c r="V9" s="36">
        <v>20.666666666666668</v>
      </c>
      <c r="W9" s="36">
        <v>21.666666666666668</v>
      </c>
      <c r="X9" s="204">
        <v>20.995999999999999</v>
      </c>
      <c r="Y9" s="34">
        <v>21.333333333333332</v>
      </c>
      <c r="Z9" s="34">
        <v>20.666666666666668</v>
      </c>
      <c r="AA9" s="36">
        <v>22</v>
      </c>
      <c r="AB9" s="36">
        <v>21.333333333333332</v>
      </c>
      <c r="AC9" s="264">
        <v>21</v>
      </c>
      <c r="AD9" s="34">
        <v>21</v>
      </c>
      <c r="AE9" s="36">
        <v>21.666666666666668</v>
      </c>
      <c r="AF9" s="204">
        <v>20.666666666666668</v>
      </c>
      <c r="AG9" s="34">
        <v>22</v>
      </c>
      <c r="AH9" s="34">
        <v>20.333333333333332</v>
      </c>
      <c r="AI9" s="36">
        <v>21.333333333333332</v>
      </c>
      <c r="AJ9" s="36">
        <v>21</v>
      </c>
      <c r="AK9" s="264">
        <v>21.333333333333332</v>
      </c>
      <c r="AL9" s="34">
        <v>20</v>
      </c>
      <c r="AM9" s="36">
        <v>21</v>
      </c>
      <c r="AN9" s="204">
        <v>21</v>
      </c>
      <c r="AO9" s="34">
        <f>AVERAGE(AL9:AN9)</f>
        <v>20.666666666666668</v>
      </c>
      <c r="AP9" s="34">
        <v>21</v>
      </c>
      <c r="AQ9" s="36">
        <v>21.666666666666668</v>
      </c>
      <c r="AR9" s="36">
        <v>21</v>
      </c>
      <c r="AS9" s="264">
        <v>21</v>
      </c>
      <c r="AT9" s="34">
        <v>20.666666666666668</v>
      </c>
      <c r="AU9" s="36">
        <v>22</v>
      </c>
      <c r="AV9" s="204">
        <v>21.333333333333332</v>
      </c>
      <c r="AW9" s="34">
        <v>21</v>
      </c>
      <c r="AX9" s="34">
        <v>20.666666666666668</v>
      </c>
      <c r="AY9" s="36">
        <v>22</v>
      </c>
      <c r="AZ9" s="36">
        <v>21.333333333333332</v>
      </c>
      <c r="BA9" s="264">
        <v>21</v>
      </c>
      <c r="BB9" s="34">
        <v>21</v>
      </c>
      <c r="BC9" s="36">
        <v>21.666666666666668</v>
      </c>
      <c r="BD9" s="204">
        <v>21</v>
      </c>
      <c r="BE9" s="34">
        <v>21</v>
      </c>
      <c r="BF9" s="34">
        <v>20</v>
      </c>
      <c r="BG9" s="36">
        <v>21</v>
      </c>
      <c r="BH9" s="37">
        <v>21</v>
      </c>
      <c r="BI9" s="264">
        <v>21</v>
      </c>
      <c r="BJ9" s="34">
        <v>20</v>
      </c>
      <c r="BK9" s="34">
        <v>22</v>
      </c>
      <c r="BL9" s="284">
        <v>21</v>
      </c>
      <c r="BM9" s="34">
        <v>21</v>
      </c>
      <c r="BN9" s="34">
        <v>21</v>
      </c>
      <c r="BO9" s="34">
        <v>22</v>
      </c>
      <c r="BP9" s="37">
        <v>21</v>
      </c>
      <c r="BQ9" s="264">
        <v>21</v>
      </c>
      <c r="BR9" s="34">
        <v>21</v>
      </c>
      <c r="BS9" s="34">
        <v>22</v>
      </c>
      <c r="BT9" s="295">
        <v>21</v>
      </c>
      <c r="BU9" s="34">
        <v>21</v>
      </c>
      <c r="BV9" s="34">
        <v>21</v>
      </c>
      <c r="BW9" s="34">
        <v>21</v>
      </c>
      <c r="BX9" s="34">
        <v>21</v>
      </c>
      <c r="BY9" s="264">
        <v>21</v>
      </c>
      <c r="BZ9" s="34">
        <v>20</v>
      </c>
      <c r="CA9" s="34">
        <v>21</v>
      </c>
      <c r="CB9" s="284">
        <v>21</v>
      </c>
      <c r="CC9" s="37">
        <v>21</v>
      </c>
      <c r="CD9" s="34">
        <v>20</v>
      </c>
      <c r="CE9" s="100">
        <v>21</v>
      </c>
      <c r="CF9" s="312">
        <v>21</v>
      </c>
      <c r="CG9" s="314">
        <v>21</v>
      </c>
      <c r="CH9" s="37">
        <v>20</v>
      </c>
      <c r="CI9" s="37">
        <v>22</v>
      </c>
      <c r="CJ9" s="295">
        <v>21</v>
      </c>
      <c r="CK9" s="37">
        <v>21</v>
      </c>
      <c r="CL9" s="37">
        <v>21</v>
      </c>
      <c r="CM9" s="37">
        <v>22</v>
      </c>
      <c r="CN9" s="37">
        <v>21</v>
      </c>
      <c r="CO9" s="314">
        <v>21</v>
      </c>
      <c r="CP9" s="37">
        <v>21</v>
      </c>
      <c r="CQ9" s="37">
        <v>22</v>
      </c>
      <c r="CR9" s="295">
        <v>21</v>
      </c>
      <c r="CS9" s="314">
        <v>21</v>
      </c>
      <c r="CT9" s="37">
        <v>21</v>
      </c>
      <c r="CU9" s="37">
        <v>21</v>
      </c>
      <c r="CV9" s="295">
        <v>21</v>
      </c>
      <c r="CW9" s="314">
        <v>21</v>
      </c>
      <c r="CX9" s="295">
        <v>20</v>
      </c>
      <c r="CY9" s="295"/>
      <c r="CZ9" s="37"/>
      <c r="DA9" s="295">
        <v>21</v>
      </c>
      <c r="DB9" s="295">
        <v>21</v>
      </c>
    </row>
    <row r="10" spans="1:106" ht="30" customHeight="1" x14ac:dyDescent="0.25">
      <c r="A10" s="153" t="s">
        <v>7</v>
      </c>
      <c r="B10" s="349" t="s">
        <v>36</v>
      </c>
      <c r="C10" s="350"/>
      <c r="D10" s="192"/>
      <c r="E10" s="82">
        <v>68.333333333333329</v>
      </c>
      <c r="F10" s="82">
        <v>70</v>
      </c>
      <c r="G10" s="82">
        <v>69</v>
      </c>
      <c r="H10" s="82">
        <v>67.666666666666671</v>
      </c>
      <c r="I10" s="205">
        <v>66.666666666666671</v>
      </c>
      <c r="J10" s="82">
        <v>66.333333333333329</v>
      </c>
      <c r="K10" s="82">
        <v>66.333333333333329</v>
      </c>
      <c r="L10" s="206">
        <v>66.333333333333329</v>
      </c>
      <c r="M10" s="82">
        <v>63.666666666666664</v>
      </c>
      <c r="N10" s="82">
        <v>62</v>
      </c>
      <c r="O10" s="82">
        <v>63</v>
      </c>
      <c r="P10" s="82">
        <v>62.666666666666664</v>
      </c>
      <c r="Q10" s="205">
        <v>62</v>
      </c>
      <c r="R10" s="82">
        <v>59.666666666666664</v>
      </c>
      <c r="S10" s="82">
        <v>59.333333333333336</v>
      </c>
      <c r="T10" s="206">
        <v>57</v>
      </c>
      <c r="U10" s="82">
        <v>56.333333333333336</v>
      </c>
      <c r="V10" s="82">
        <v>57</v>
      </c>
      <c r="W10" s="82">
        <v>59.333333333333336</v>
      </c>
      <c r="X10" s="206">
        <v>56</v>
      </c>
      <c r="Y10" s="83">
        <v>55</v>
      </c>
      <c r="Z10" s="83">
        <v>55</v>
      </c>
      <c r="AA10" s="82">
        <v>55</v>
      </c>
      <c r="AB10" s="82">
        <v>55</v>
      </c>
      <c r="AC10" s="265">
        <v>52.333333333333336</v>
      </c>
      <c r="AD10" s="83">
        <v>52</v>
      </c>
      <c r="AE10" s="82">
        <v>52</v>
      </c>
      <c r="AF10" s="206">
        <v>52</v>
      </c>
      <c r="AG10" s="84">
        <v>54</v>
      </c>
      <c r="AH10" s="83">
        <v>54</v>
      </c>
      <c r="AI10" s="82">
        <v>54</v>
      </c>
      <c r="AJ10" s="82">
        <v>55</v>
      </c>
      <c r="AK10" s="265">
        <v>55</v>
      </c>
      <c r="AL10" s="83">
        <v>54</v>
      </c>
      <c r="AM10" s="82">
        <v>54</v>
      </c>
      <c r="AN10" s="206">
        <v>53</v>
      </c>
      <c r="AO10" s="84">
        <f>AVERAGE(AL10:AN10)</f>
        <v>53.666666666666664</v>
      </c>
      <c r="AP10" s="83">
        <v>52</v>
      </c>
      <c r="AQ10" s="82">
        <v>52.333333333333336</v>
      </c>
      <c r="AR10" s="82">
        <v>53</v>
      </c>
      <c r="AS10" s="265">
        <v>53</v>
      </c>
      <c r="AT10" s="83">
        <v>54</v>
      </c>
      <c r="AU10" s="82">
        <v>53.333333333333336</v>
      </c>
      <c r="AV10" s="206">
        <v>53</v>
      </c>
      <c r="AW10" s="84">
        <v>51</v>
      </c>
      <c r="AX10" s="84">
        <v>51.333333333333336</v>
      </c>
      <c r="AY10" s="82">
        <v>52</v>
      </c>
      <c r="AZ10" s="82">
        <v>52</v>
      </c>
      <c r="BA10" s="265">
        <v>52</v>
      </c>
      <c r="BB10" s="84">
        <v>51</v>
      </c>
      <c r="BC10" s="82">
        <v>50.666666666666664</v>
      </c>
      <c r="BD10" s="206">
        <v>50</v>
      </c>
      <c r="BE10" s="84">
        <v>50</v>
      </c>
      <c r="BF10" s="84">
        <v>50</v>
      </c>
      <c r="BG10" s="82">
        <v>49</v>
      </c>
      <c r="BH10" s="73">
        <v>49</v>
      </c>
      <c r="BI10" s="265">
        <v>47</v>
      </c>
      <c r="BJ10" s="84">
        <v>46</v>
      </c>
      <c r="BK10" s="84">
        <v>46</v>
      </c>
      <c r="BL10" s="285">
        <v>46</v>
      </c>
      <c r="BM10" s="84">
        <v>45</v>
      </c>
      <c r="BN10" s="84">
        <v>45</v>
      </c>
      <c r="BO10" s="84">
        <v>44</v>
      </c>
      <c r="BP10" s="73">
        <v>44</v>
      </c>
      <c r="BQ10" s="265">
        <v>44</v>
      </c>
      <c r="BR10" s="84">
        <v>43</v>
      </c>
      <c r="BS10" s="84">
        <v>41</v>
      </c>
      <c r="BT10" s="296">
        <v>40</v>
      </c>
      <c r="BU10" s="84">
        <v>40</v>
      </c>
      <c r="BV10" s="84">
        <v>40</v>
      </c>
      <c r="BW10" s="84">
        <v>40</v>
      </c>
      <c r="BX10" s="84">
        <v>40</v>
      </c>
      <c r="BY10" s="265">
        <v>41</v>
      </c>
      <c r="BZ10" s="84">
        <v>41</v>
      </c>
      <c r="CA10" s="84">
        <v>41</v>
      </c>
      <c r="CB10" s="285">
        <v>40</v>
      </c>
      <c r="CC10" s="93">
        <v>40</v>
      </c>
      <c r="CD10" s="93">
        <v>40</v>
      </c>
      <c r="CE10" s="101">
        <v>41</v>
      </c>
      <c r="CF10" s="93">
        <v>40</v>
      </c>
      <c r="CG10" s="315">
        <v>40</v>
      </c>
      <c r="CH10" s="93">
        <v>40</v>
      </c>
      <c r="CI10" s="93">
        <v>40</v>
      </c>
      <c r="CJ10" s="316">
        <v>39</v>
      </c>
      <c r="CK10" s="93">
        <v>39</v>
      </c>
      <c r="CL10" s="93">
        <v>39</v>
      </c>
      <c r="CM10" s="93">
        <v>38</v>
      </c>
      <c r="CN10" s="93">
        <v>38</v>
      </c>
      <c r="CO10" s="315">
        <v>39</v>
      </c>
      <c r="CP10" s="93">
        <v>40</v>
      </c>
      <c r="CQ10" s="93">
        <v>40</v>
      </c>
      <c r="CR10" s="316">
        <v>40</v>
      </c>
      <c r="CS10" s="315">
        <v>40</v>
      </c>
      <c r="CT10" s="93">
        <v>40</v>
      </c>
      <c r="CU10" s="93">
        <v>41</v>
      </c>
      <c r="CV10" s="316">
        <v>39</v>
      </c>
      <c r="CW10" s="315">
        <v>39</v>
      </c>
      <c r="CX10" s="316">
        <v>39</v>
      </c>
      <c r="CY10" s="316"/>
      <c r="CZ10" s="93"/>
      <c r="DA10" s="316">
        <v>39</v>
      </c>
      <c r="DB10" s="316">
        <v>39</v>
      </c>
    </row>
    <row r="11" spans="1:106" ht="40.5" customHeight="1" x14ac:dyDescent="0.35">
      <c r="A11" s="154" t="s">
        <v>11</v>
      </c>
      <c r="B11" s="165" t="s">
        <v>24</v>
      </c>
      <c r="C11" s="179" t="s">
        <v>64</v>
      </c>
      <c r="D11" s="193" t="s">
        <v>9</v>
      </c>
      <c r="E11" s="15">
        <v>90404.3</v>
      </c>
      <c r="F11" s="15">
        <v>89699.033333333326</v>
      </c>
      <c r="G11" s="15">
        <v>87882.8</v>
      </c>
      <c r="H11" s="15">
        <v>91772.2</v>
      </c>
      <c r="I11" s="207">
        <v>83611.133333333346</v>
      </c>
      <c r="J11" s="15">
        <v>85104.233333333337</v>
      </c>
      <c r="K11" s="15">
        <v>89406.733333333337</v>
      </c>
      <c r="L11" s="208">
        <v>98983.733333333337</v>
      </c>
      <c r="M11" s="15">
        <v>91387.3</v>
      </c>
      <c r="N11" s="15">
        <v>91293</v>
      </c>
      <c r="O11" s="15">
        <v>93236.2</v>
      </c>
      <c r="P11" s="15">
        <v>94408.066666666666</v>
      </c>
      <c r="Q11" s="207">
        <v>86300.433333333334</v>
      </c>
      <c r="R11" s="15">
        <v>83440.96666666666</v>
      </c>
      <c r="S11" s="15">
        <v>89061.033333333326</v>
      </c>
      <c r="T11" s="208">
        <v>91693.6</v>
      </c>
      <c r="U11" s="15">
        <v>58419.7</v>
      </c>
      <c r="V11" s="15">
        <v>62141.4</v>
      </c>
      <c r="W11" s="15">
        <v>64940.766666666663</v>
      </c>
      <c r="X11" s="208">
        <v>69829.166666666672</v>
      </c>
      <c r="Y11" s="24">
        <v>64853</v>
      </c>
      <c r="Z11" s="24">
        <v>70774.96666666666</v>
      </c>
      <c r="AA11" s="15">
        <v>68439.566666666666</v>
      </c>
      <c r="AB11" s="15">
        <v>73158.899999999994</v>
      </c>
      <c r="AC11" s="266">
        <v>65281.599999999999</v>
      </c>
      <c r="AD11" s="24">
        <v>68725.3</v>
      </c>
      <c r="AE11" s="15">
        <v>70823.266666666663</v>
      </c>
      <c r="AF11" s="208">
        <v>77980.100000000006</v>
      </c>
      <c r="AG11" s="24">
        <v>72573.600000000006</v>
      </c>
      <c r="AH11" s="24">
        <v>77440</v>
      </c>
      <c r="AI11" s="15">
        <v>80917.733333333337</v>
      </c>
      <c r="AJ11" s="15">
        <v>90625.333333333328</v>
      </c>
      <c r="AK11" s="266">
        <v>89564.3</v>
      </c>
      <c r="AL11" s="24">
        <v>97319.8</v>
      </c>
      <c r="AM11" s="15">
        <v>98949.8</v>
      </c>
      <c r="AN11" s="208">
        <v>105553.9</v>
      </c>
      <c r="AO11" s="24">
        <f>AVERAGE(AL11:AN11)</f>
        <v>100607.83333333333</v>
      </c>
      <c r="AP11" s="24">
        <v>103518.43333333333</v>
      </c>
      <c r="AQ11" s="15">
        <v>107707.82666666666</v>
      </c>
      <c r="AR11" s="15">
        <v>116923.3</v>
      </c>
      <c r="AS11" s="266">
        <v>95275.466666666674</v>
      </c>
      <c r="AT11" s="24">
        <v>108655.03333333333</v>
      </c>
      <c r="AU11" s="15">
        <v>110602.58</v>
      </c>
      <c r="AV11" s="208">
        <v>118452.88</v>
      </c>
      <c r="AW11" s="24">
        <v>107456.74666666666</v>
      </c>
      <c r="AX11" s="24">
        <v>117300.23333333334</v>
      </c>
      <c r="AY11" s="15">
        <v>122966.1</v>
      </c>
      <c r="AZ11" s="15">
        <v>133987.43333333335</v>
      </c>
      <c r="BA11" s="266">
        <v>121431.9</v>
      </c>
      <c r="BB11" s="24">
        <v>130909.3</v>
      </c>
      <c r="BC11" s="15">
        <v>135205.94333333336</v>
      </c>
      <c r="BD11" s="208">
        <v>144207.79999999999</v>
      </c>
      <c r="BE11" s="24">
        <v>134604.79999999999</v>
      </c>
      <c r="BF11" s="24">
        <v>138326.9</v>
      </c>
      <c r="BG11" s="15">
        <v>137669.79999999999</v>
      </c>
      <c r="BH11" s="15">
        <v>145705.4</v>
      </c>
      <c r="BI11" s="266">
        <v>128046.5</v>
      </c>
      <c r="BJ11" s="24" t="s">
        <v>65</v>
      </c>
      <c r="BK11" s="24">
        <v>136085.20000000001</v>
      </c>
      <c r="BL11" s="286">
        <v>144142.39999999999</v>
      </c>
      <c r="BM11" s="24">
        <v>132697.4</v>
      </c>
      <c r="BN11" s="24">
        <v>138094.6</v>
      </c>
      <c r="BO11" s="24">
        <v>144050.6</v>
      </c>
      <c r="BP11" s="15">
        <v>154579.79999999999</v>
      </c>
      <c r="BQ11" s="266">
        <v>145088.5</v>
      </c>
      <c r="BR11" s="24">
        <v>154087.70000000001</v>
      </c>
      <c r="BS11" s="24">
        <v>152245.20000000001</v>
      </c>
      <c r="BT11" s="208">
        <v>164417.29999999999</v>
      </c>
      <c r="BU11" s="15">
        <v>150529.9</v>
      </c>
      <c r="BV11" s="15">
        <v>159839.1</v>
      </c>
      <c r="BW11" s="15">
        <v>160389.1</v>
      </c>
      <c r="BX11" s="15">
        <v>169265.3</v>
      </c>
      <c r="BY11" s="207">
        <v>163920.1</v>
      </c>
      <c r="BZ11" s="15">
        <v>170923.9</v>
      </c>
      <c r="CA11" s="15">
        <v>170461</v>
      </c>
      <c r="CB11" s="208">
        <v>186982.2</v>
      </c>
      <c r="CC11" s="15">
        <v>182453.4</v>
      </c>
      <c r="CD11" s="15">
        <v>190862.5</v>
      </c>
      <c r="CE11" s="106">
        <v>195643.3</v>
      </c>
      <c r="CF11" s="313">
        <v>214107.74299999999</v>
      </c>
      <c r="CG11" s="207">
        <v>196328.4</v>
      </c>
      <c r="CH11" s="15">
        <v>210934.94566666664</v>
      </c>
      <c r="CI11" s="15">
        <v>214931.8472465167</v>
      </c>
      <c r="CJ11" s="208">
        <v>228521.52399999998</v>
      </c>
      <c r="CK11" s="15">
        <v>224493.29999999996</v>
      </c>
      <c r="CL11" s="15">
        <v>217952.33747574335</v>
      </c>
      <c r="CM11" s="15">
        <v>232188.02240610999</v>
      </c>
      <c r="CN11" s="15">
        <v>250666.77619083668</v>
      </c>
      <c r="CO11" s="207">
        <v>238783.05466080667</v>
      </c>
      <c r="CP11" s="15">
        <v>260738.1</v>
      </c>
      <c r="CQ11" s="15">
        <v>271343.92890798004</v>
      </c>
      <c r="CR11" s="208">
        <v>299617.86221802997</v>
      </c>
      <c r="CS11" s="207">
        <v>283997.44432608999</v>
      </c>
      <c r="CT11" s="15">
        <v>307437.00395304331</v>
      </c>
      <c r="CU11" s="15">
        <v>312417.71223687998</v>
      </c>
      <c r="CV11" s="208">
        <v>325189.51935783005</v>
      </c>
      <c r="CW11" s="207">
        <v>315040.31959209335</v>
      </c>
      <c r="CX11" s="208">
        <v>333403.46446222335</v>
      </c>
      <c r="CY11" s="208"/>
      <c r="CZ11" s="15"/>
      <c r="DA11" s="208">
        <v>335372.29624445998</v>
      </c>
      <c r="DB11" s="208">
        <v>354410.47801021673</v>
      </c>
    </row>
    <row r="12" spans="1:106" ht="30" customHeight="1" x14ac:dyDescent="0.25">
      <c r="A12" s="154"/>
      <c r="B12" s="166" t="s">
        <v>25</v>
      </c>
      <c r="C12" s="180" t="s">
        <v>10</v>
      </c>
      <c r="D12" s="194"/>
      <c r="E12" s="28">
        <f>+E11/E17</f>
        <v>0.4475266172441692</v>
      </c>
      <c r="F12" s="28">
        <f t="shared" ref="F12:AR12" si="0">+F11/F17</f>
        <v>0.36435842911215954</v>
      </c>
      <c r="G12" s="28">
        <f t="shared" si="0"/>
        <v>0.30708273475228587</v>
      </c>
      <c r="H12" s="28">
        <f t="shared" si="0"/>
        <v>0.33593679839443369</v>
      </c>
      <c r="I12" s="209">
        <f t="shared" si="0"/>
        <v>0.30537131153149127</v>
      </c>
      <c r="J12" s="28">
        <f t="shared" si="0"/>
        <v>0.29510501424709545</v>
      </c>
      <c r="K12" s="28">
        <f t="shared" si="0"/>
        <v>0.26309678476193843</v>
      </c>
      <c r="L12" s="210">
        <f t="shared" si="0"/>
        <v>0.26207883320627334</v>
      </c>
      <c r="M12" s="28">
        <f t="shared" si="0"/>
        <v>0.2427880296129207</v>
      </c>
      <c r="N12" s="28">
        <f t="shared" si="0"/>
        <v>0.25268655745600133</v>
      </c>
      <c r="O12" s="28">
        <f t="shared" si="0"/>
        <v>0.24857789731426813</v>
      </c>
      <c r="P12" s="28">
        <f t="shared" si="0"/>
        <v>0.23164266087565877</v>
      </c>
      <c r="Q12" s="209">
        <f t="shared" si="0"/>
        <v>0.2045843899654429</v>
      </c>
      <c r="R12" s="28">
        <f t="shared" si="0"/>
        <v>0.22744936375430302</v>
      </c>
      <c r="S12" s="28">
        <f t="shared" si="0"/>
        <v>0.22408207760037196</v>
      </c>
      <c r="T12" s="210">
        <f t="shared" si="0"/>
        <v>0.23029477612127727</v>
      </c>
      <c r="U12" s="28">
        <f t="shared" si="0"/>
        <v>0.40039180387417495</v>
      </c>
      <c r="V12" s="28">
        <f t="shared" si="0"/>
        <v>0.41879611298029773</v>
      </c>
      <c r="W12" s="28">
        <f t="shared" si="0"/>
        <v>0.42186431858630136</v>
      </c>
      <c r="X12" s="210">
        <f t="shared" si="0"/>
        <v>0.41403056419625545</v>
      </c>
      <c r="Y12" s="28">
        <f t="shared" si="0"/>
        <v>0.41899132746377793</v>
      </c>
      <c r="Z12" s="28">
        <f t="shared" si="0"/>
        <v>0.41333870370536202</v>
      </c>
      <c r="AA12" s="28">
        <f t="shared" si="0"/>
        <v>0.41623492730236211</v>
      </c>
      <c r="AB12" s="28">
        <f t="shared" si="0"/>
        <v>0.40865133164654444</v>
      </c>
      <c r="AC12" s="209">
        <f t="shared" si="0"/>
        <v>0.4091763230107151</v>
      </c>
      <c r="AD12" s="28">
        <f t="shared" si="0"/>
        <v>0.40629291625702546</v>
      </c>
      <c r="AE12" s="28">
        <f t="shared" si="0"/>
        <v>0.4023864815286875</v>
      </c>
      <c r="AF12" s="210">
        <f t="shared" si="0"/>
        <v>0.4066629431866835</v>
      </c>
      <c r="AG12" s="28">
        <f t="shared" si="0"/>
        <v>0.40376382462264115</v>
      </c>
      <c r="AH12" s="28">
        <f t="shared" si="0"/>
        <v>0.40516840858387781</v>
      </c>
      <c r="AI12" s="28">
        <f t="shared" si="0"/>
        <v>0.40524367552754431</v>
      </c>
      <c r="AJ12" s="28">
        <f t="shared" si="0"/>
        <v>0.40361812721580898</v>
      </c>
      <c r="AK12" s="209">
        <f t="shared" si="0"/>
        <v>0.41191386955399301</v>
      </c>
      <c r="AL12" s="28">
        <f t="shared" si="0"/>
        <v>0.41838202071364977</v>
      </c>
      <c r="AM12" s="28">
        <f t="shared" si="0"/>
        <v>0.41722539282303411</v>
      </c>
      <c r="AN12" s="210">
        <f t="shared" si="0"/>
        <v>0.4115800424393336</v>
      </c>
      <c r="AO12" s="28">
        <f t="shared" si="0"/>
        <v>0.41560226792665028</v>
      </c>
      <c r="AP12" s="28">
        <f t="shared" si="0"/>
        <v>0.40664471394463125</v>
      </c>
      <c r="AQ12" s="28">
        <f t="shared" si="0"/>
        <v>0.41416738147326154</v>
      </c>
      <c r="AR12" s="28">
        <f t="shared" si="0"/>
        <v>0.4224040513806861</v>
      </c>
      <c r="AS12" s="209">
        <v>0.39809383868103554</v>
      </c>
      <c r="AT12" s="25">
        <v>0.42822552718104417</v>
      </c>
      <c r="AU12" s="28">
        <v>0.42715002649735956</v>
      </c>
      <c r="AV12" s="210">
        <v>0.42418532149628591</v>
      </c>
      <c r="AW12" s="25">
        <v>0.42933692432776194</v>
      </c>
      <c r="AX12" s="25">
        <v>0.43306508210695799</v>
      </c>
      <c r="AY12" s="28">
        <v>0.434</v>
      </c>
      <c r="AZ12" s="28">
        <v>0.43403422914967393</v>
      </c>
      <c r="BA12" s="273">
        <v>0.442</v>
      </c>
      <c r="BB12" s="33">
        <v>0.44400000000000001</v>
      </c>
      <c r="BC12" s="38">
        <v>0.43894765194972507</v>
      </c>
      <c r="BD12" s="281">
        <v>0.44</v>
      </c>
      <c r="BE12" s="33">
        <v>0.44319999999999998</v>
      </c>
      <c r="BF12" s="33">
        <v>0.44619999999999999</v>
      </c>
      <c r="BG12" s="38">
        <v>0.44359999999999999</v>
      </c>
      <c r="BH12" s="38">
        <v>0.43990000000000001</v>
      </c>
      <c r="BI12" s="273">
        <v>0.42120000000000002</v>
      </c>
      <c r="BJ12" s="33">
        <v>0.41920000000000002</v>
      </c>
      <c r="BK12" s="33">
        <v>0.41920000000000002</v>
      </c>
      <c r="BL12" s="287">
        <v>0.4194</v>
      </c>
      <c r="BM12" s="33">
        <v>0.41670000000000001</v>
      </c>
      <c r="BN12" s="33">
        <v>0.42109999999999997</v>
      </c>
      <c r="BO12" s="33">
        <v>0.42749999999999999</v>
      </c>
      <c r="BP12" s="38">
        <v>0.43190000000000001</v>
      </c>
      <c r="BQ12" s="273">
        <v>0.43049999999999999</v>
      </c>
      <c r="BR12" s="33">
        <v>0.43680000000000002</v>
      </c>
      <c r="BS12" s="33">
        <v>0.42820000000000003</v>
      </c>
      <c r="BT12" s="281">
        <v>0.43340000000000001</v>
      </c>
      <c r="BU12" s="38">
        <v>0.43329999999999996</v>
      </c>
      <c r="BV12" s="38">
        <v>0.43359999999999999</v>
      </c>
      <c r="BW12" s="38">
        <v>0.43590000000000001</v>
      </c>
      <c r="BX12" s="38">
        <v>0.43390000000000001</v>
      </c>
      <c r="BY12" s="252">
        <v>0.43630000000000002</v>
      </c>
      <c r="BZ12" s="38">
        <v>0.43909999999999999</v>
      </c>
      <c r="CA12" s="38">
        <v>0.43240000000000001</v>
      </c>
      <c r="CB12" s="281">
        <v>0.43640000000000001</v>
      </c>
      <c r="CC12" s="298" t="s">
        <v>71</v>
      </c>
      <c r="CD12" s="38">
        <v>0.44679999999999997</v>
      </c>
      <c r="CE12" s="102">
        <v>0.44719999999999999</v>
      </c>
      <c r="CF12" s="102">
        <v>0.44790000000000002</v>
      </c>
      <c r="CG12" s="317">
        <v>44.66</v>
      </c>
      <c r="CH12" s="123">
        <v>0.45316459800208275</v>
      </c>
      <c r="CI12" s="38">
        <v>0.45160760572633452</v>
      </c>
      <c r="CJ12" s="281">
        <v>0.45366363259507864</v>
      </c>
      <c r="CK12" s="298" t="s">
        <v>79</v>
      </c>
      <c r="CL12" s="38">
        <v>0.46180663702132058</v>
      </c>
      <c r="CM12" s="38">
        <v>0.46738743292572976</v>
      </c>
      <c r="CN12" s="38">
        <v>0.46809832134455498</v>
      </c>
      <c r="CO12" s="252">
        <v>0.47055993509404437</v>
      </c>
      <c r="CP12" s="38">
        <v>0.47</v>
      </c>
      <c r="CQ12" s="38">
        <v>0.47413510956334387</v>
      </c>
      <c r="CR12" s="281">
        <v>0.47349999999999998</v>
      </c>
      <c r="CS12" s="252">
        <v>0.47484409594687094</v>
      </c>
      <c r="CT12" s="38">
        <v>0.46414726370838394</v>
      </c>
      <c r="CU12" s="38">
        <v>0.47136052609847851</v>
      </c>
      <c r="CV12" s="281">
        <v>0.46633262115156937</v>
      </c>
      <c r="CW12" s="252">
        <v>0.46940847260527718</v>
      </c>
      <c r="CX12" s="281">
        <v>0.4742915297085577</v>
      </c>
      <c r="CY12" s="281"/>
      <c r="CZ12" s="38"/>
      <c r="DA12" s="281">
        <v>0.47823663592380272</v>
      </c>
      <c r="DB12" s="281">
        <v>0.4743</v>
      </c>
    </row>
    <row r="13" spans="1:106" ht="30" customHeight="1" x14ac:dyDescent="0.35">
      <c r="A13" s="153"/>
      <c r="B13" s="357" t="s">
        <v>26</v>
      </c>
      <c r="C13" s="181" t="s">
        <v>64</v>
      </c>
      <c r="D13" s="195" t="s">
        <v>9</v>
      </c>
      <c r="E13" s="67">
        <v>90540</v>
      </c>
      <c r="F13" s="67">
        <v>133995.33333333334</v>
      </c>
      <c r="G13" s="67">
        <v>174638.5</v>
      </c>
      <c r="H13" s="67">
        <v>152404.13333333333</v>
      </c>
      <c r="I13" s="211">
        <v>165718.56666666668</v>
      </c>
      <c r="J13" s="67">
        <v>176947.83333333334</v>
      </c>
      <c r="K13" s="67">
        <v>223524.3</v>
      </c>
      <c r="L13" s="212">
        <v>248778.9</v>
      </c>
      <c r="M13" s="67">
        <v>257901.3</v>
      </c>
      <c r="N13" s="67">
        <v>241536.23333333331</v>
      </c>
      <c r="O13" s="67">
        <v>251422.2</v>
      </c>
      <c r="P13" s="67">
        <v>278502.63333333336</v>
      </c>
      <c r="Q13" s="211">
        <v>306310.09999999998</v>
      </c>
      <c r="R13" s="67">
        <v>254060.16666666666</v>
      </c>
      <c r="S13" s="67">
        <v>276908.73333333334</v>
      </c>
      <c r="T13" s="212">
        <v>270365.06666666665</v>
      </c>
      <c r="U13" s="67">
        <v>60356.5</v>
      </c>
      <c r="V13" s="67">
        <v>56091.833333333336</v>
      </c>
      <c r="W13" s="67">
        <v>59288.433333333342</v>
      </c>
      <c r="X13" s="212">
        <v>66825.133333333331</v>
      </c>
      <c r="Y13" s="68">
        <v>60004.033333333333</v>
      </c>
      <c r="Z13" s="68">
        <v>67262.133333333346</v>
      </c>
      <c r="AA13" s="67">
        <v>63398.833333333336</v>
      </c>
      <c r="AB13" s="67">
        <v>69408.5</v>
      </c>
      <c r="AC13" s="267">
        <v>62596.666666666664</v>
      </c>
      <c r="AD13" s="68">
        <v>66575.566666666666</v>
      </c>
      <c r="AE13" s="67">
        <v>70476.53333333334</v>
      </c>
      <c r="AF13" s="212">
        <v>75778</v>
      </c>
      <c r="AG13" s="68">
        <v>71118.8</v>
      </c>
      <c r="AH13" s="68">
        <v>75069.266666666663</v>
      </c>
      <c r="AI13" s="67">
        <v>78555.766666666663</v>
      </c>
      <c r="AJ13" s="67">
        <v>88068.366666666654</v>
      </c>
      <c r="AK13" s="267">
        <v>85058.2</v>
      </c>
      <c r="AL13" s="68">
        <v>89185.9</v>
      </c>
      <c r="AM13" s="67">
        <v>90768.5</v>
      </c>
      <c r="AN13" s="212">
        <v>98976.7</v>
      </c>
      <c r="AO13" s="68">
        <f>AVERAGE(AL13:AN13)</f>
        <v>92977.033333333326</v>
      </c>
      <c r="AP13" s="68">
        <v>97113.5</v>
      </c>
      <c r="AQ13" s="67">
        <v>99089.243333333332</v>
      </c>
      <c r="AR13" s="67">
        <v>104385.9</v>
      </c>
      <c r="AS13" s="267">
        <v>94970.7</v>
      </c>
      <c r="AT13" s="68">
        <v>94930.833333333328</v>
      </c>
      <c r="AU13" s="67">
        <v>97320.21</v>
      </c>
      <c r="AV13" s="212">
        <v>104311.96</v>
      </c>
      <c r="AW13" s="68">
        <v>93398.726666666669</v>
      </c>
      <c r="AX13" s="68">
        <v>100581.66666666667</v>
      </c>
      <c r="AY13" s="67">
        <v>106221.8</v>
      </c>
      <c r="AZ13" s="67">
        <v>114521.7</v>
      </c>
      <c r="BA13" s="267">
        <v>99398.5</v>
      </c>
      <c r="BB13" s="68">
        <v>106683.7</v>
      </c>
      <c r="BC13" s="67">
        <v>113685.98999999999</v>
      </c>
      <c r="BD13" s="212">
        <v>119872</v>
      </c>
      <c r="BE13" s="68">
        <v>109689</v>
      </c>
      <c r="BF13" s="68">
        <v>111497.7</v>
      </c>
      <c r="BG13" s="67">
        <v>113768.2</v>
      </c>
      <c r="BH13" s="67">
        <v>120364.3</v>
      </c>
      <c r="BI13" s="267">
        <v>111938.4</v>
      </c>
      <c r="BJ13" s="68">
        <v>116041.8</v>
      </c>
      <c r="BK13" s="68">
        <v>120740</v>
      </c>
      <c r="BL13" s="288">
        <v>127378.1</v>
      </c>
      <c r="BM13" s="68">
        <v>116423.9</v>
      </c>
      <c r="BN13" s="68">
        <v>121060.6</v>
      </c>
      <c r="BO13" s="68">
        <v>122480.9</v>
      </c>
      <c r="BP13" s="67">
        <v>127526.9</v>
      </c>
      <c r="BQ13" s="267">
        <v>119151.6</v>
      </c>
      <c r="BR13" s="68">
        <v>124615.3</v>
      </c>
      <c r="BS13" s="68">
        <v>128495.6</v>
      </c>
      <c r="BT13" s="212">
        <v>134294.20000000001</v>
      </c>
      <c r="BU13" s="67">
        <v>121888.7</v>
      </c>
      <c r="BV13" s="67">
        <v>129197.5</v>
      </c>
      <c r="BW13" s="67">
        <v>129251.7</v>
      </c>
      <c r="BX13" s="67">
        <v>134954.79999999999</v>
      </c>
      <c r="BY13" s="211">
        <v>131174</v>
      </c>
      <c r="BZ13" s="67">
        <v>134525.9</v>
      </c>
      <c r="CA13" s="67">
        <v>138423.6</v>
      </c>
      <c r="CB13" s="212">
        <v>146345</v>
      </c>
      <c r="CC13" s="118">
        <v>139812.4</v>
      </c>
      <c r="CD13" s="85">
        <v>144170.6</v>
      </c>
      <c r="CE13" s="107">
        <v>148994</v>
      </c>
      <c r="CF13" s="107">
        <v>162662.28333333333</v>
      </c>
      <c r="CG13" s="318">
        <v>149618</v>
      </c>
      <c r="CH13" s="118">
        <v>157636.14033333331</v>
      </c>
      <c r="CI13" s="118">
        <v>161545.34761521997</v>
      </c>
      <c r="CJ13" s="319">
        <v>171501.05666666667</v>
      </c>
      <c r="CK13" s="118">
        <v>157391.6</v>
      </c>
      <c r="CL13" s="118">
        <v>160734.96749838334</v>
      </c>
      <c r="CM13" s="118">
        <v>164159.89771385331</v>
      </c>
      <c r="CN13" s="118">
        <v>174129.26775199</v>
      </c>
      <c r="CO13" s="318">
        <v>159768.99209274998</v>
      </c>
      <c r="CP13" s="118">
        <v>173355.1</v>
      </c>
      <c r="CQ13" s="118">
        <v>180037.10718455995</v>
      </c>
      <c r="CR13" s="319">
        <v>193336.19024484002</v>
      </c>
      <c r="CS13" s="318">
        <v>182582.99570524998</v>
      </c>
      <c r="CT13" s="118">
        <v>201543.27804305995</v>
      </c>
      <c r="CU13" s="118">
        <v>146303.46800526002</v>
      </c>
      <c r="CV13" s="319">
        <v>214661.30099373669</v>
      </c>
      <c r="CW13" s="318">
        <v>200614.30839579998</v>
      </c>
      <c r="CX13" s="319">
        <v>212047.3167056033</v>
      </c>
      <c r="CY13" s="319"/>
      <c r="CZ13" s="118"/>
      <c r="DA13" s="319">
        <v>224923.92029435001</v>
      </c>
      <c r="DB13" s="319">
        <v>212694.33125077002</v>
      </c>
    </row>
    <row r="14" spans="1:106" ht="30" customHeight="1" x14ac:dyDescent="0.25">
      <c r="A14" s="153"/>
      <c r="B14" s="357"/>
      <c r="C14" s="182" t="s">
        <v>10</v>
      </c>
      <c r="D14" s="196"/>
      <c r="E14" s="80">
        <f>+E13/E17</f>
        <v>0.44819837026874915</v>
      </c>
      <c r="F14" s="80">
        <f t="shared" ref="F14:AR14" si="1">+F13/F17</f>
        <v>0.54429047167390721</v>
      </c>
      <c r="G14" s="80">
        <f t="shared" si="1"/>
        <v>0.61022712263420231</v>
      </c>
      <c r="H14" s="80">
        <f t="shared" si="1"/>
        <v>0.55788306931814191</v>
      </c>
      <c r="I14" s="213">
        <f t="shared" si="1"/>
        <v>0.60525068888097289</v>
      </c>
      <c r="J14" s="80">
        <f t="shared" si="1"/>
        <v>0.61357926429228948</v>
      </c>
      <c r="K14" s="80">
        <f t="shared" si="1"/>
        <v>0.65776393403065403</v>
      </c>
      <c r="L14" s="214">
        <f t="shared" si="1"/>
        <v>0.65869089437934736</v>
      </c>
      <c r="M14" s="80">
        <f t="shared" si="1"/>
        <v>0.68516466140930676</v>
      </c>
      <c r="N14" s="80">
        <f t="shared" si="1"/>
        <v>0.66853931081122842</v>
      </c>
      <c r="O14" s="80">
        <f t="shared" si="1"/>
        <v>0.67031905862880936</v>
      </c>
      <c r="P14" s="80">
        <f t="shared" si="1"/>
        <v>0.68334299519120834</v>
      </c>
      <c r="Q14" s="213">
        <f t="shared" si="1"/>
        <v>0.72614079128324738</v>
      </c>
      <c r="R14" s="80">
        <f t="shared" si="1"/>
        <v>0.69253540044053719</v>
      </c>
      <c r="S14" s="80">
        <f t="shared" si="1"/>
        <v>0.69671641961285025</v>
      </c>
      <c r="T14" s="214">
        <f t="shared" si="1"/>
        <v>0.67904044010720699</v>
      </c>
      <c r="U14" s="80">
        <f t="shared" si="1"/>
        <v>0.41366607343980955</v>
      </c>
      <c r="V14" s="80">
        <f t="shared" si="1"/>
        <v>0.37802562816316815</v>
      </c>
      <c r="W14" s="80">
        <f t="shared" si="1"/>
        <v>0.38514596935077799</v>
      </c>
      <c r="X14" s="214">
        <f t="shared" si="1"/>
        <v>0.39621907259130013</v>
      </c>
      <c r="Y14" s="80">
        <f t="shared" si="1"/>
        <v>0.38766394121342285</v>
      </c>
      <c r="Z14" s="80">
        <f t="shared" si="1"/>
        <v>0.39282311684296889</v>
      </c>
      <c r="AA14" s="80">
        <f t="shared" si="1"/>
        <v>0.38557825639195908</v>
      </c>
      <c r="AB14" s="80">
        <f t="shared" si="1"/>
        <v>0.38770232948539662</v>
      </c>
      <c r="AC14" s="213">
        <f t="shared" si="1"/>
        <v>0.39234752057844879</v>
      </c>
      <c r="AD14" s="80">
        <f t="shared" si="1"/>
        <v>0.39358403866500424</v>
      </c>
      <c r="AE14" s="80">
        <f t="shared" si="1"/>
        <v>0.40041649606211238</v>
      </c>
      <c r="AF14" s="214">
        <f t="shared" si="1"/>
        <v>0.39517908426381221</v>
      </c>
      <c r="AG14" s="80">
        <f t="shared" si="1"/>
        <v>0.39567003277462726</v>
      </c>
      <c r="AH14" s="80">
        <f t="shared" si="1"/>
        <v>0.39276466049705683</v>
      </c>
      <c r="AI14" s="80">
        <f t="shared" si="1"/>
        <v>0.39341472266339816</v>
      </c>
      <c r="AJ14" s="80">
        <f t="shared" si="1"/>
        <v>0.3922301625110915</v>
      </c>
      <c r="AK14" s="213">
        <f t="shared" si="1"/>
        <v>0.39118993057833806</v>
      </c>
      <c r="AL14" s="80">
        <f t="shared" si="1"/>
        <v>0.3834140335385553</v>
      </c>
      <c r="AM14" s="80">
        <f t="shared" si="1"/>
        <v>0.38272864693468372</v>
      </c>
      <c r="AN14" s="214">
        <f t="shared" si="1"/>
        <v>0.38593395778370287</v>
      </c>
      <c r="AO14" s="80">
        <f t="shared" si="1"/>
        <v>0.38408009235621243</v>
      </c>
      <c r="AP14" s="80">
        <f t="shared" si="1"/>
        <v>0.38148463182881065</v>
      </c>
      <c r="AQ14" s="80">
        <f t="shared" si="1"/>
        <v>0.3810264649619412</v>
      </c>
      <c r="AR14" s="80">
        <f t="shared" si="1"/>
        <v>0.37711069621725662</v>
      </c>
      <c r="AS14" s="213">
        <v>0.39682041818276775</v>
      </c>
      <c r="AT14" s="81">
        <v>0.37413642886832832</v>
      </c>
      <c r="AU14" s="80">
        <v>0.37585316979250033</v>
      </c>
      <c r="AV14" s="214">
        <v>0.3969004728398447</v>
      </c>
      <c r="AW14" s="81">
        <v>0.37316895669273925</v>
      </c>
      <c r="AX14" s="81">
        <v>0.37134118573894292</v>
      </c>
      <c r="AY14" s="80">
        <v>0.375</v>
      </c>
      <c r="AZ14" s="80">
        <v>0.371</v>
      </c>
      <c r="BA14" s="271">
        <v>0.36199999999999999</v>
      </c>
      <c r="BB14" s="70">
        <v>0.36199999999999999</v>
      </c>
      <c r="BC14" s="69">
        <v>0.36908287564735437</v>
      </c>
      <c r="BD14" s="224">
        <v>0.38600000000000001</v>
      </c>
      <c r="BE14" s="70">
        <v>0.36109999999999998</v>
      </c>
      <c r="BF14" s="70">
        <v>0.35959999999999998</v>
      </c>
      <c r="BG14" s="69">
        <v>0.36659999999999998</v>
      </c>
      <c r="BH14" s="69">
        <v>0.3634</v>
      </c>
      <c r="BI14" s="271">
        <v>0.36820000000000003</v>
      </c>
      <c r="BJ14" s="70">
        <v>0.37280000000000002</v>
      </c>
      <c r="BK14" s="70">
        <v>0.373</v>
      </c>
      <c r="BL14" s="289">
        <v>0.37059999999999998</v>
      </c>
      <c r="BM14" s="70">
        <v>0.36559999999999998</v>
      </c>
      <c r="BN14" s="70">
        <v>0.36919999999999997</v>
      </c>
      <c r="BO14" s="70">
        <v>0.36349999999999999</v>
      </c>
      <c r="BP14" s="69">
        <v>0.35630000000000001</v>
      </c>
      <c r="BQ14" s="271">
        <v>0.35360000000000003</v>
      </c>
      <c r="BR14" s="70">
        <v>0.3533</v>
      </c>
      <c r="BS14" s="70">
        <v>0.3614</v>
      </c>
      <c r="BT14" s="224">
        <v>0.35399999999999998</v>
      </c>
      <c r="BU14" s="69">
        <v>0.3508</v>
      </c>
      <c r="BV14" s="69">
        <v>0.35039999999999999</v>
      </c>
      <c r="BW14" s="69">
        <v>0.3513</v>
      </c>
      <c r="BX14" s="69">
        <v>0.34589999999999999</v>
      </c>
      <c r="BY14" s="223">
        <v>0.34910000000000002</v>
      </c>
      <c r="BZ14" s="69">
        <v>0.34560000000000002</v>
      </c>
      <c r="CA14" s="69">
        <v>0.36109999999999998</v>
      </c>
      <c r="CB14" s="224">
        <v>0.34159999999999996</v>
      </c>
      <c r="CC14" s="119">
        <v>0.33960000000000001</v>
      </c>
      <c r="CD14" s="92">
        <v>0.33750000000000002</v>
      </c>
      <c r="CE14" s="103">
        <v>0.34050000000000002</v>
      </c>
      <c r="CF14" s="103">
        <v>0.34030255127687836</v>
      </c>
      <c r="CG14" s="320">
        <v>0.34039999999999998</v>
      </c>
      <c r="CH14" s="119">
        <v>0.33865947597721147</v>
      </c>
      <c r="CI14" s="119">
        <v>0.33943367903529831</v>
      </c>
      <c r="CJ14" s="321">
        <v>0.34046592635752965</v>
      </c>
      <c r="CK14" s="119">
        <v>0.32719999999999999</v>
      </c>
      <c r="CL14" s="119">
        <v>0.34057205190754519</v>
      </c>
      <c r="CM14" s="119">
        <v>0.33044888529017091</v>
      </c>
      <c r="CN14" s="119">
        <v>0.32517120605408223</v>
      </c>
      <c r="CO14" s="320">
        <v>0.31502508809330182</v>
      </c>
      <c r="CP14" s="119">
        <v>0.3125</v>
      </c>
      <c r="CQ14" s="119">
        <v>0.31458936223101314</v>
      </c>
      <c r="CR14" s="321">
        <v>0.30549999999999999</v>
      </c>
      <c r="CS14" s="320">
        <v>0.30488035610542635</v>
      </c>
      <c r="CT14" s="119">
        <v>0.304276192584781</v>
      </c>
      <c r="CU14" s="119">
        <v>0.22073549913425988</v>
      </c>
      <c r="CV14" s="321">
        <v>0.30783146809249978</v>
      </c>
      <c r="CW14" s="320">
        <v>0.29893277978611227</v>
      </c>
      <c r="CX14" s="321">
        <v>0.3016532727790267</v>
      </c>
      <c r="CY14" s="321"/>
      <c r="CZ14" s="119"/>
      <c r="DA14" s="321">
        <v>0.30103361168536669</v>
      </c>
      <c r="DB14" s="321">
        <v>0.3032994155942047</v>
      </c>
    </row>
    <row r="15" spans="1:106" ht="30" customHeight="1" x14ac:dyDescent="0.35">
      <c r="A15" s="154"/>
      <c r="B15" s="348" t="s">
        <v>27</v>
      </c>
      <c r="C15" s="179" t="s">
        <v>64</v>
      </c>
      <c r="D15" s="193" t="s">
        <v>9</v>
      </c>
      <c r="E15" s="15">
        <f>+E17-E11-E13</f>
        <v>21064.466666666631</v>
      </c>
      <c r="F15" s="15">
        <f t="shared" ref="F15:AR15" si="2">+F17-F11-F13</f>
        <v>22489.133333333331</v>
      </c>
      <c r="G15" s="15">
        <f t="shared" si="2"/>
        <v>23664.766666666663</v>
      </c>
      <c r="H15" s="15">
        <f t="shared" si="2"/>
        <v>29006.599999999948</v>
      </c>
      <c r="I15" s="207">
        <f t="shared" si="2"/>
        <v>24471.833333333343</v>
      </c>
      <c r="J15" s="15">
        <f t="shared" si="2"/>
        <v>26334.199999999983</v>
      </c>
      <c r="K15" s="15">
        <f t="shared" si="2"/>
        <v>26893.466666666674</v>
      </c>
      <c r="L15" s="208">
        <f t="shared" si="2"/>
        <v>29924.233333333366</v>
      </c>
      <c r="M15" s="15">
        <f t="shared" si="2"/>
        <v>27119.166666666628</v>
      </c>
      <c r="N15" s="15">
        <f t="shared" si="2"/>
        <v>28460.266666666692</v>
      </c>
      <c r="O15" s="15">
        <f t="shared" si="2"/>
        <v>30420</v>
      </c>
      <c r="P15" s="15">
        <f t="shared" si="2"/>
        <v>34648.36666666664</v>
      </c>
      <c r="Q15" s="207">
        <f t="shared" si="2"/>
        <v>29222.399999999965</v>
      </c>
      <c r="R15" s="15">
        <f t="shared" si="2"/>
        <v>29353.999999999971</v>
      </c>
      <c r="S15" s="15">
        <f t="shared" si="2"/>
        <v>31478.5</v>
      </c>
      <c r="T15" s="208">
        <f t="shared" si="2"/>
        <v>36098.866666666698</v>
      </c>
      <c r="U15" s="15">
        <f t="shared" si="2"/>
        <v>27130.133333333346</v>
      </c>
      <c r="V15" s="15">
        <f t="shared" si="2"/>
        <v>30147.800000000025</v>
      </c>
      <c r="W15" s="15">
        <f t="shared" si="2"/>
        <v>29708.366666666647</v>
      </c>
      <c r="X15" s="208">
        <f t="shared" si="2"/>
        <v>32002.733333333352</v>
      </c>
      <c r="Y15" s="15">
        <f t="shared" si="2"/>
        <v>29926.6</v>
      </c>
      <c r="Z15" s="15">
        <f t="shared" si="2"/>
        <v>33190.43333333332</v>
      </c>
      <c r="AA15" s="15">
        <f t="shared" si="2"/>
        <v>32586.933333333342</v>
      </c>
      <c r="AB15" s="15">
        <f t="shared" si="2"/>
        <v>36457.833333333314</v>
      </c>
      <c r="AC15" s="207">
        <f t="shared" si="2"/>
        <v>31665.666666666679</v>
      </c>
      <c r="AD15" s="15">
        <f t="shared" si="2"/>
        <v>33851.233333333337</v>
      </c>
      <c r="AE15" s="15">
        <f t="shared" si="2"/>
        <v>34708.266666666648</v>
      </c>
      <c r="AF15" s="208">
        <f t="shared" si="2"/>
        <v>37998</v>
      </c>
      <c r="AG15" s="15">
        <f t="shared" si="2"/>
        <v>36050.300000000003</v>
      </c>
      <c r="AH15" s="15">
        <f t="shared" si="2"/>
        <v>38621.133333333331</v>
      </c>
      <c r="AI15" s="15">
        <f t="shared" si="2"/>
        <v>40203.233333333366</v>
      </c>
      <c r="AJ15" s="15">
        <f t="shared" si="2"/>
        <v>45838.666666666672</v>
      </c>
      <c r="AK15" s="207">
        <f t="shared" si="2"/>
        <v>42812.033333333326</v>
      </c>
      <c r="AL15" s="15">
        <f t="shared" si="2"/>
        <v>46104.199999999983</v>
      </c>
      <c r="AM15" s="15">
        <f t="shared" si="2"/>
        <v>47443.200000000012</v>
      </c>
      <c r="AN15" s="208">
        <f t="shared" si="2"/>
        <v>51929.60000000002</v>
      </c>
      <c r="AO15" s="15">
        <f t="shared" si="2"/>
        <v>48492.333333333372</v>
      </c>
      <c r="AP15" s="15">
        <f t="shared" si="2"/>
        <v>53935.333333333372</v>
      </c>
      <c r="AQ15" s="15">
        <f t="shared" si="2"/>
        <v>53261.62000000001</v>
      </c>
      <c r="AR15" s="15">
        <f t="shared" si="2"/>
        <v>55495.200000000041</v>
      </c>
      <c r="AS15" s="207">
        <v>47912.1</v>
      </c>
      <c r="AT15" s="24">
        <v>48775.666666666664</v>
      </c>
      <c r="AU15" s="15">
        <v>49665.393333333333</v>
      </c>
      <c r="AV15" s="208">
        <v>55079.56</v>
      </c>
      <c r="AW15" s="24">
        <v>48142.456666666665</v>
      </c>
      <c r="AX15" s="24">
        <v>51591.343333333331</v>
      </c>
      <c r="AY15" s="15">
        <v>52447.6</v>
      </c>
      <c r="AZ15" s="15">
        <v>58592.1</v>
      </c>
      <c r="BA15" s="266">
        <v>52167</v>
      </c>
      <c r="BB15" s="24">
        <v>55439.3</v>
      </c>
      <c r="BC15" s="15">
        <v>57672.076666666668</v>
      </c>
      <c r="BD15" s="208">
        <v>61774.8</v>
      </c>
      <c r="BE15" s="24">
        <v>58058.2</v>
      </c>
      <c r="BF15" s="24">
        <v>58758.9</v>
      </c>
      <c r="BG15" s="15">
        <v>57460.800000000003</v>
      </c>
      <c r="BH15" s="15">
        <v>63639.3</v>
      </c>
      <c r="BI15" s="266">
        <v>62690.5</v>
      </c>
      <c r="BJ15" s="24">
        <v>63341.1</v>
      </c>
      <c r="BK15" s="24">
        <v>65452.7</v>
      </c>
      <c r="BL15" s="286">
        <v>70749</v>
      </c>
      <c r="BM15" s="24">
        <v>68085.5</v>
      </c>
      <c r="BN15" s="24">
        <v>67408.5</v>
      </c>
      <c r="BO15" s="24">
        <v>69101.3</v>
      </c>
      <c r="BP15" s="15">
        <v>74411.199999999997</v>
      </c>
      <c r="BQ15" s="266">
        <v>71459.600000000006</v>
      </c>
      <c r="BR15" s="24">
        <v>72670.600000000006</v>
      </c>
      <c r="BS15" s="24">
        <v>73501.600000000006</v>
      </c>
      <c r="BT15" s="208">
        <v>79253.399999999994</v>
      </c>
      <c r="BU15" s="15">
        <v>73786.399999999994</v>
      </c>
      <c r="BV15" s="15">
        <v>78228</v>
      </c>
      <c r="BW15" s="15">
        <v>76894</v>
      </c>
      <c r="BX15" s="15">
        <v>84487.7</v>
      </c>
      <c r="BY15" s="207">
        <v>79318.8</v>
      </c>
      <c r="BZ15" s="15">
        <v>82279.899999999994</v>
      </c>
      <c r="CA15" s="15">
        <v>83753.7</v>
      </c>
      <c r="CB15" s="208">
        <v>93596.2</v>
      </c>
      <c r="CC15" s="15">
        <v>88073.8</v>
      </c>
      <c r="CD15" s="88">
        <v>90527.3</v>
      </c>
      <c r="CE15" s="106">
        <v>91230.2</v>
      </c>
      <c r="CF15" s="106">
        <v>99567.09133333333</v>
      </c>
      <c r="CG15" s="207">
        <v>92161</v>
      </c>
      <c r="CH15" s="15">
        <v>95179.620666666669</v>
      </c>
      <c r="CI15" s="15">
        <v>97647.188438553319</v>
      </c>
      <c r="CJ15" s="208">
        <v>102104.963</v>
      </c>
      <c r="CK15" s="15">
        <v>97693.8</v>
      </c>
      <c r="CL15" s="15">
        <v>91946.259821716681</v>
      </c>
      <c r="CM15" s="15">
        <v>98972.867233996672</v>
      </c>
      <c r="CN15" s="15">
        <v>109222.90531234333</v>
      </c>
      <c r="CO15" s="207">
        <v>107468.93633625664</v>
      </c>
      <c r="CP15" s="15">
        <v>119094.7</v>
      </c>
      <c r="CQ15" s="15">
        <v>119167.18773392333</v>
      </c>
      <c r="CR15" s="208">
        <v>138125.75613973333</v>
      </c>
      <c r="CS15" s="207">
        <v>130368.66423953667</v>
      </c>
      <c r="CT15" s="15">
        <v>151408.04958863667</v>
      </c>
      <c r="CU15" s="15">
        <v>151408.04958863667</v>
      </c>
      <c r="CV15" s="208">
        <v>155671.68019762001</v>
      </c>
      <c r="CW15" s="207">
        <v>153913.16910717331</v>
      </c>
      <c r="CX15" s="208">
        <v>155460.75888298001</v>
      </c>
      <c r="CY15" s="208"/>
      <c r="CZ15" s="15"/>
      <c r="DA15" s="208">
        <v>165912.42330189</v>
      </c>
      <c r="DB15" s="208">
        <v>151128.46216915667</v>
      </c>
    </row>
    <row r="16" spans="1:106" ht="30" customHeight="1" x14ac:dyDescent="0.25">
      <c r="A16" s="154"/>
      <c r="B16" s="348"/>
      <c r="C16" s="180" t="s">
        <v>10</v>
      </c>
      <c r="D16" s="194"/>
      <c r="E16" s="28">
        <f>+E15/E17</f>
        <v>0.10427501248708167</v>
      </c>
      <c r="F16" s="28">
        <f t="shared" ref="F16:AR16" si="3">+F15/F17</f>
        <v>9.1351099213933223E-2</v>
      </c>
      <c r="G16" s="28">
        <f t="shared" si="3"/>
        <v>8.2690142613511805E-2</v>
      </c>
      <c r="H16" s="28">
        <f t="shared" si="3"/>
        <v>0.10618013228742432</v>
      </c>
      <c r="I16" s="209">
        <f t="shared" si="3"/>
        <v>8.9377999587535811E-2</v>
      </c>
      <c r="J16" s="28">
        <f t="shared" si="3"/>
        <v>9.1315721460615035E-2</v>
      </c>
      <c r="K16" s="28">
        <f t="shared" si="3"/>
        <v>7.9139281207407569E-2</v>
      </c>
      <c r="L16" s="210">
        <f t="shared" si="3"/>
        <v>7.9230272414379327E-2</v>
      </c>
      <c r="M16" s="28">
        <f t="shared" si="3"/>
        <v>7.2047308977772506E-2</v>
      </c>
      <c r="N16" s="28">
        <f t="shared" si="3"/>
        <v>7.8774131732770231E-2</v>
      </c>
      <c r="O16" s="28">
        <f t="shared" si="3"/>
        <v>8.1103044056922494E-2</v>
      </c>
      <c r="P16" s="28">
        <f t="shared" si="3"/>
        <v>8.5014343933132897E-2</v>
      </c>
      <c r="Q16" s="209">
        <f t="shared" si="3"/>
        <v>6.9274818751309683E-2</v>
      </c>
      <c r="R16" s="28">
        <f t="shared" si="3"/>
        <v>8.0015235805159707E-2</v>
      </c>
      <c r="S16" s="28">
        <f t="shared" si="3"/>
        <v>7.9201502786777789E-2</v>
      </c>
      <c r="T16" s="210">
        <f t="shared" si="3"/>
        <v>9.0664783771515628E-2</v>
      </c>
      <c r="U16" s="28">
        <f t="shared" si="3"/>
        <v>0.18594212268601554</v>
      </c>
      <c r="V16" s="28">
        <f t="shared" si="3"/>
        <v>0.20317825885653415</v>
      </c>
      <c r="W16" s="28">
        <f t="shared" si="3"/>
        <v>0.19298971206292065</v>
      </c>
      <c r="X16" s="210">
        <f t="shared" si="3"/>
        <v>0.18975036321244443</v>
      </c>
      <c r="Y16" s="28">
        <f t="shared" si="3"/>
        <v>0.1933447313227992</v>
      </c>
      <c r="Z16" s="28">
        <f t="shared" si="3"/>
        <v>0.19383817945166912</v>
      </c>
      <c r="AA16" s="28">
        <f t="shared" si="3"/>
        <v>0.1981868163056788</v>
      </c>
      <c r="AB16" s="28">
        <f t="shared" si="3"/>
        <v>0.20364633886805894</v>
      </c>
      <c r="AC16" s="209">
        <f t="shared" si="3"/>
        <v>0.1984761564108361</v>
      </c>
      <c r="AD16" s="28">
        <f t="shared" si="3"/>
        <v>0.20012304507797027</v>
      </c>
      <c r="AE16" s="28">
        <f t="shared" si="3"/>
        <v>0.19719702240920009</v>
      </c>
      <c r="AF16" s="210">
        <f t="shared" si="3"/>
        <v>0.19815797254950429</v>
      </c>
      <c r="AG16" s="28">
        <f t="shared" si="3"/>
        <v>0.20056614260273156</v>
      </c>
      <c r="AH16" s="28">
        <f t="shared" si="3"/>
        <v>0.20206693091906539</v>
      </c>
      <c r="AI16" s="28">
        <f t="shared" si="3"/>
        <v>0.2013416018090575</v>
      </c>
      <c r="AJ16" s="28">
        <f t="shared" si="3"/>
        <v>0.20415171027309947</v>
      </c>
      <c r="AK16" s="209">
        <f t="shared" si="3"/>
        <v>0.19689619986766896</v>
      </c>
      <c r="AL16" s="28">
        <f t="shared" si="3"/>
        <v>0.19820394574779485</v>
      </c>
      <c r="AM16" s="28">
        <f t="shared" si="3"/>
        <v>0.20004596024228222</v>
      </c>
      <c r="AN16" s="210">
        <f t="shared" si="3"/>
        <v>0.20248599977696352</v>
      </c>
      <c r="AO16" s="28">
        <f t="shared" si="3"/>
        <v>0.2003176397171372</v>
      </c>
      <c r="AP16" s="28">
        <f t="shared" si="3"/>
        <v>0.21187065422655818</v>
      </c>
      <c r="AQ16" s="28">
        <f t="shared" si="3"/>
        <v>0.20480615356479728</v>
      </c>
      <c r="AR16" s="28">
        <f t="shared" si="3"/>
        <v>0.20048525240205733</v>
      </c>
      <c r="AS16" s="209">
        <v>0.20019331812879748</v>
      </c>
      <c r="AT16" s="25">
        <v>0.19223210311723757</v>
      </c>
      <c r="AU16" s="28">
        <v>0.19180903445774156</v>
      </c>
      <c r="AV16" s="210">
        <v>0.19696981881216055</v>
      </c>
      <c r="AW16" s="25">
        <v>0.19235027037405089</v>
      </c>
      <c r="AX16" s="25">
        <v>0.19047199397436484</v>
      </c>
      <c r="AY16" s="28">
        <v>0.185</v>
      </c>
      <c r="AZ16" s="28">
        <v>0.1897195467789442</v>
      </c>
      <c r="BA16" s="273">
        <v>0.19</v>
      </c>
      <c r="BB16" s="33">
        <v>0.188</v>
      </c>
      <c r="BC16" s="38">
        <v>0.18723306100151851</v>
      </c>
      <c r="BD16" s="281">
        <v>0.189</v>
      </c>
      <c r="BE16" s="33">
        <v>0.19109999999999999</v>
      </c>
      <c r="BF16" s="33">
        <v>0.1895</v>
      </c>
      <c r="BG16" s="38">
        <v>0.1852</v>
      </c>
      <c r="BH16" s="38">
        <v>0.19220000000000001</v>
      </c>
      <c r="BI16" s="273">
        <v>0.20623</v>
      </c>
      <c r="BJ16" s="33">
        <v>0.20349999999999999</v>
      </c>
      <c r="BK16" s="33">
        <v>0.20219999999999999</v>
      </c>
      <c r="BL16" s="287">
        <v>0.2059</v>
      </c>
      <c r="BM16" s="33">
        <v>0.21379999999999999</v>
      </c>
      <c r="BN16" s="33">
        <v>0.2056</v>
      </c>
      <c r="BO16" s="33">
        <v>0.2051</v>
      </c>
      <c r="BP16" s="38">
        <v>0.2079</v>
      </c>
      <c r="BQ16" s="273">
        <v>0.2122</v>
      </c>
      <c r="BR16" s="33">
        <v>0.20599999999999999</v>
      </c>
      <c r="BS16" s="33">
        <v>0.20669999999999999</v>
      </c>
      <c r="BT16" s="281">
        <v>0.2089</v>
      </c>
      <c r="BU16" s="38">
        <v>0.21230000000000002</v>
      </c>
      <c r="BV16" s="38">
        <v>0.2122</v>
      </c>
      <c r="BW16" s="38">
        <v>0.20899999999999999</v>
      </c>
      <c r="BX16" s="38">
        <v>0.21659999999999999</v>
      </c>
      <c r="BY16" s="252">
        <v>0.21079999999999999</v>
      </c>
      <c r="BZ16" s="38">
        <v>0.2114</v>
      </c>
      <c r="CA16" s="38">
        <v>0.21249999999999999</v>
      </c>
      <c r="CB16" s="281">
        <v>0.21850000000000003</v>
      </c>
      <c r="CC16" s="38">
        <v>0.21379999999999999</v>
      </c>
      <c r="CD16" s="91">
        <v>0.21190000000000001</v>
      </c>
      <c r="CE16" s="104">
        <v>0.20849999999999999</v>
      </c>
      <c r="CF16" s="104">
        <v>0.20830234587643887</v>
      </c>
      <c r="CG16" s="252">
        <v>0.20960000000000001</v>
      </c>
      <c r="CH16" s="38">
        <v>0.20448026950243145</v>
      </c>
      <c r="CI16" s="38">
        <v>0.20517300503198443</v>
      </c>
      <c r="CJ16" s="281">
        <v>0.20269998033343287</v>
      </c>
      <c r="CK16" s="38">
        <v>0.20300000000000001</v>
      </c>
      <c r="CL16" s="38">
        <v>0.19481962674376557</v>
      </c>
      <c r="CM16" s="38">
        <v>0.19922937396351884</v>
      </c>
      <c r="CN16" s="38">
        <v>0.20396424051889242</v>
      </c>
      <c r="CO16" s="252">
        <v>0.2117</v>
      </c>
      <c r="CP16" s="38">
        <v>0.2147</v>
      </c>
      <c r="CQ16" s="38">
        <v>0.20822779356062326</v>
      </c>
      <c r="CR16" s="281">
        <v>0.21829999999999999</v>
      </c>
      <c r="CS16" s="252">
        <v>0.21757407932762382</v>
      </c>
      <c r="CT16" s="38">
        <v>0.22858546959663525</v>
      </c>
      <c r="CU16" s="38">
        <v>0.22858546959663525</v>
      </c>
      <c r="CV16" s="281">
        <v>0.22323838360160553</v>
      </c>
      <c r="CW16" s="252">
        <v>0.22898276709026946</v>
      </c>
      <c r="CX16" s="281">
        <v>0.22115463394837134</v>
      </c>
      <c r="CY16" s="281"/>
      <c r="CZ16" s="38"/>
      <c r="DA16" s="281">
        <v>0.22205382133068727</v>
      </c>
      <c r="DB16" s="281">
        <v>0.21550726804050707</v>
      </c>
    </row>
    <row r="17" spans="1:106" ht="30" customHeight="1" x14ac:dyDescent="0.25">
      <c r="A17" s="153" t="s">
        <v>16</v>
      </c>
      <c r="B17" s="167" t="s">
        <v>12</v>
      </c>
      <c r="C17" s="183" t="s">
        <v>8</v>
      </c>
      <c r="D17" s="197" t="s">
        <v>9</v>
      </c>
      <c r="E17" s="63">
        <v>202008.76666666663</v>
      </c>
      <c r="F17" s="63">
        <v>246183.5</v>
      </c>
      <c r="G17" s="63">
        <v>286186.06666666665</v>
      </c>
      <c r="H17" s="63">
        <v>273182.93333333329</v>
      </c>
      <c r="I17" s="215">
        <v>273801.53333333338</v>
      </c>
      <c r="J17" s="63">
        <v>288386.26666666666</v>
      </c>
      <c r="K17" s="63">
        <v>339824.5</v>
      </c>
      <c r="L17" s="216">
        <v>377686.8666666667</v>
      </c>
      <c r="M17" s="63">
        <v>376407.7666666666</v>
      </c>
      <c r="N17" s="63">
        <v>361289.5</v>
      </c>
      <c r="O17" s="63">
        <v>375078.40000000002</v>
      </c>
      <c r="P17" s="63">
        <v>407559.06666666665</v>
      </c>
      <c r="Q17" s="215">
        <v>421832.93333333329</v>
      </c>
      <c r="R17" s="63">
        <v>366855.1333333333</v>
      </c>
      <c r="S17" s="63">
        <v>397448.26666666666</v>
      </c>
      <c r="T17" s="216">
        <v>398157.53333333338</v>
      </c>
      <c r="U17" s="63">
        <v>145906.33333333334</v>
      </c>
      <c r="V17" s="63">
        <v>148381.03333333335</v>
      </c>
      <c r="W17" s="64">
        <v>153937.56666666665</v>
      </c>
      <c r="X17" s="216">
        <v>168657.03333333335</v>
      </c>
      <c r="Y17" s="63">
        <v>154783.63333333333</v>
      </c>
      <c r="Z17" s="63">
        <v>171227.53333333333</v>
      </c>
      <c r="AA17" s="63">
        <v>164425.33333333334</v>
      </c>
      <c r="AB17" s="63">
        <v>179025.23333333331</v>
      </c>
      <c r="AC17" s="215">
        <v>159543.93333333335</v>
      </c>
      <c r="AD17" s="63">
        <v>169152.1</v>
      </c>
      <c r="AE17" s="63">
        <v>176008.06666666665</v>
      </c>
      <c r="AF17" s="216">
        <v>191756.1</v>
      </c>
      <c r="AG17" s="63">
        <v>179742.7</v>
      </c>
      <c r="AH17" s="63">
        <v>191130.4</v>
      </c>
      <c r="AI17" s="63">
        <v>199676.73333333337</v>
      </c>
      <c r="AJ17" s="63">
        <v>224532.36666666667</v>
      </c>
      <c r="AK17" s="215">
        <v>217434.53333333333</v>
      </c>
      <c r="AL17" s="63">
        <v>232609.9</v>
      </c>
      <c r="AM17" s="63">
        <v>237161.5</v>
      </c>
      <c r="AN17" s="216">
        <v>256460.2</v>
      </c>
      <c r="AO17" s="63">
        <f>AVERAGE(AL17:AN17)</f>
        <v>242077.20000000004</v>
      </c>
      <c r="AP17" s="63">
        <v>254567.26666666669</v>
      </c>
      <c r="AQ17" s="63">
        <v>260058.69</v>
      </c>
      <c r="AR17" s="63">
        <v>276804.40000000002</v>
      </c>
      <c r="AS17" s="215">
        <v>239329.16666666666</v>
      </c>
      <c r="AT17" s="63">
        <v>253733.2</v>
      </c>
      <c r="AU17" s="63">
        <v>258931.46</v>
      </c>
      <c r="AV17" s="216">
        <v>279226.3</v>
      </c>
      <c r="AW17" s="64">
        <v>250285.36</v>
      </c>
      <c r="AX17" s="63">
        <v>270860.52</v>
      </c>
      <c r="AY17" s="63">
        <v>283043.90000000002</v>
      </c>
      <c r="AZ17" s="63">
        <v>308612.86666666664</v>
      </c>
      <c r="BA17" s="282">
        <v>274445.90000000002</v>
      </c>
      <c r="BB17" s="63">
        <v>294511</v>
      </c>
      <c r="BC17" s="63">
        <v>308022.93333333329</v>
      </c>
      <c r="BD17" s="216">
        <v>327354.09999999998</v>
      </c>
      <c r="BE17" s="64">
        <v>303737.09999999998</v>
      </c>
      <c r="BF17" s="63">
        <v>310033.09999999998</v>
      </c>
      <c r="BG17" s="63">
        <v>310344</v>
      </c>
      <c r="BH17" s="63">
        <v>331193.8</v>
      </c>
      <c r="BI17" s="282">
        <v>303980.7</v>
      </c>
      <c r="BJ17" s="64">
        <v>311278.5</v>
      </c>
      <c r="BK17" s="64">
        <v>323681.5</v>
      </c>
      <c r="BL17" s="290">
        <v>343680.8</v>
      </c>
      <c r="BM17" s="64">
        <v>318455.09999999998</v>
      </c>
      <c r="BN17" s="64">
        <v>327912.2</v>
      </c>
      <c r="BO17" s="64">
        <v>336985.1</v>
      </c>
      <c r="BP17" s="63">
        <v>367929.2</v>
      </c>
      <c r="BQ17" s="282">
        <v>336943.9</v>
      </c>
      <c r="BR17" s="64">
        <v>352758.4</v>
      </c>
      <c r="BS17" s="64">
        <v>355586.7</v>
      </c>
      <c r="BT17" s="216">
        <v>379324.5</v>
      </c>
      <c r="BU17" s="63">
        <v>347439.3</v>
      </c>
      <c r="BV17" s="63">
        <v>368672.4</v>
      </c>
      <c r="BW17" s="63">
        <v>367912.4</v>
      </c>
      <c r="BX17" s="63">
        <v>390138.4</v>
      </c>
      <c r="BY17" s="215">
        <v>375814.7</v>
      </c>
      <c r="BZ17" s="63">
        <v>389216.5</v>
      </c>
      <c r="CA17" s="63">
        <v>394207.6</v>
      </c>
      <c r="CB17" s="216">
        <v>428453.3</v>
      </c>
      <c r="CC17" s="120">
        <v>411804.4</v>
      </c>
      <c r="CD17" s="94">
        <v>427189.7</v>
      </c>
      <c r="CE17" s="105">
        <v>437518.6</v>
      </c>
      <c r="CF17" s="105">
        <v>477993.13499999995</v>
      </c>
      <c r="CG17" s="322">
        <v>439599.2</v>
      </c>
      <c r="CH17" s="120">
        <v>465470.9273333333</v>
      </c>
      <c r="CI17" s="126">
        <v>475926.10160060338</v>
      </c>
      <c r="CJ17" s="323">
        <v>503724.58266666665</v>
      </c>
      <c r="CK17" s="120">
        <v>481060.38583761669</v>
      </c>
      <c r="CL17" s="126">
        <v>471955.83606495667</v>
      </c>
      <c r="CM17" s="126">
        <v>496778.48835744336</v>
      </c>
      <c r="CN17" s="126">
        <v>535500.26727467671</v>
      </c>
      <c r="CO17" s="334">
        <v>507398.24172084004</v>
      </c>
      <c r="CP17" s="126">
        <v>554809.19999999995</v>
      </c>
      <c r="CQ17" s="126">
        <v>572292.41925972339</v>
      </c>
      <c r="CR17" s="323">
        <v>632762.52694186673</v>
      </c>
      <c r="CS17" s="334">
        <v>598565.39729119989</v>
      </c>
      <c r="CT17" s="126">
        <v>662369.5279311199</v>
      </c>
      <c r="CU17" s="126">
        <v>662799.90567476675</v>
      </c>
      <c r="CV17" s="323">
        <v>697333.84414498333</v>
      </c>
      <c r="CW17" s="334">
        <v>671364.73267728998</v>
      </c>
      <c r="CX17" s="323">
        <v>702950.49263707676</v>
      </c>
      <c r="CY17" s="323"/>
      <c r="CZ17" s="126"/>
      <c r="DA17" s="323">
        <v>701268.51657156332</v>
      </c>
      <c r="DB17" s="323">
        <v>747172.11488474999</v>
      </c>
    </row>
    <row r="18" spans="1:106" ht="30" customHeight="1" x14ac:dyDescent="0.25">
      <c r="A18" s="153"/>
      <c r="B18" s="168" t="s">
        <v>13</v>
      </c>
      <c r="C18" s="184" t="s">
        <v>14</v>
      </c>
      <c r="D18" s="197" t="s">
        <v>9</v>
      </c>
      <c r="E18" s="65">
        <v>9619.4650793650781</v>
      </c>
      <c r="F18" s="65">
        <v>11912.104838709678</v>
      </c>
      <c r="G18" s="65">
        <v>13008.457575757575</v>
      </c>
      <c r="H18" s="65">
        <v>13008.71111111111</v>
      </c>
      <c r="I18" s="217">
        <v>12636.993846153848</v>
      </c>
      <c r="J18" s="65">
        <v>14182.931147540985</v>
      </c>
      <c r="K18" s="65">
        <v>15929.2734375</v>
      </c>
      <c r="L18" s="218">
        <v>18275.170967741939</v>
      </c>
      <c r="M18" s="65">
        <v>17644.114062499997</v>
      </c>
      <c r="N18" s="65">
        <v>17768.336065573771</v>
      </c>
      <c r="O18" s="65">
        <v>17581.8</v>
      </c>
      <c r="P18" s="65">
        <v>19407.574603174602</v>
      </c>
      <c r="Q18" s="217">
        <v>20087.282539682536</v>
      </c>
      <c r="R18" s="65">
        <v>18042.055737704915</v>
      </c>
      <c r="S18" s="65">
        <v>18343.766153846154</v>
      </c>
      <c r="T18" s="218">
        <v>19265.687096774196</v>
      </c>
      <c r="U18" s="65">
        <v>6947.9206349206352</v>
      </c>
      <c r="V18" s="65">
        <v>7179.7274193548392</v>
      </c>
      <c r="W18" s="66">
        <v>7104.8107692307685</v>
      </c>
      <c r="X18" s="218">
        <v>8032.8173620372145</v>
      </c>
      <c r="Y18" s="66">
        <v>7255.4828125000004</v>
      </c>
      <c r="Z18" s="66">
        <v>8285.2032258064519</v>
      </c>
      <c r="AA18" s="65">
        <v>7473.878787878788</v>
      </c>
      <c r="AB18" s="65">
        <v>8391.8078124999993</v>
      </c>
      <c r="AC18" s="268">
        <v>7597.3301587301594</v>
      </c>
      <c r="AD18" s="66">
        <v>8054.861904761905</v>
      </c>
      <c r="AE18" s="65">
        <v>8123.4492307692299</v>
      </c>
      <c r="AF18" s="218">
        <v>9278.5209677419371</v>
      </c>
      <c r="AG18" s="66">
        <v>8295.7999999999993</v>
      </c>
      <c r="AH18" s="66">
        <v>9399.8557377049165</v>
      </c>
      <c r="AI18" s="65">
        <v>9359.8468750000011</v>
      </c>
      <c r="AJ18" s="65">
        <v>10864.469354838709</v>
      </c>
      <c r="AK18" s="268">
        <v>10192.24375</v>
      </c>
      <c r="AL18" s="66">
        <v>11439.8</v>
      </c>
      <c r="AM18" s="65">
        <v>11116.9453125</v>
      </c>
      <c r="AN18" s="218">
        <v>12212.4</v>
      </c>
      <c r="AO18" s="66">
        <f>SUM(AL17:AN17)/SUM(AL9:AN9)</f>
        <v>11713.412903225808</v>
      </c>
      <c r="AP18" s="66">
        <v>12122.250793650794</v>
      </c>
      <c r="AQ18" s="65">
        <v>12002.70876923077</v>
      </c>
      <c r="AR18" s="65">
        <v>13181.2</v>
      </c>
      <c r="AS18" s="268">
        <v>11396.626984126984</v>
      </c>
      <c r="AT18" s="66">
        <v>12277.412903225808</v>
      </c>
      <c r="AU18" s="65">
        <v>11769.611818181818</v>
      </c>
      <c r="AV18" s="218">
        <v>13088.7328125</v>
      </c>
      <c r="AW18" s="66">
        <v>11918.350476190477</v>
      </c>
      <c r="AX18" s="66">
        <v>13106.154193548387</v>
      </c>
      <c r="AY18" s="65">
        <v>12865.6</v>
      </c>
      <c r="AZ18" s="65">
        <v>14466.228124999998</v>
      </c>
      <c r="BA18" s="268">
        <v>13068.9</v>
      </c>
      <c r="BB18" s="66">
        <v>14250.532258064517</v>
      </c>
      <c r="BC18" s="65">
        <v>14216.443076923077</v>
      </c>
      <c r="BD18" s="218">
        <v>15839.7</v>
      </c>
      <c r="BE18" s="66">
        <v>14463.7</v>
      </c>
      <c r="BF18" s="66">
        <v>15247.5</v>
      </c>
      <c r="BG18" s="65">
        <v>14547.4</v>
      </c>
      <c r="BH18" s="65">
        <v>15771.1</v>
      </c>
      <c r="BI18" s="268">
        <v>14475.3</v>
      </c>
      <c r="BJ18" s="66">
        <v>15308.8</v>
      </c>
      <c r="BK18" s="66">
        <v>14931.1</v>
      </c>
      <c r="BL18" s="291">
        <v>16629.7</v>
      </c>
      <c r="BM18" s="66">
        <v>15409.1</v>
      </c>
      <c r="BN18" s="66">
        <v>15806.7</v>
      </c>
      <c r="BO18" s="66">
        <v>15553.2</v>
      </c>
      <c r="BP18" s="65">
        <v>17044.2</v>
      </c>
      <c r="BQ18" s="268">
        <v>16303.7</v>
      </c>
      <c r="BR18" s="66">
        <v>17069</v>
      </c>
      <c r="BS18" s="66">
        <v>16163</v>
      </c>
      <c r="BT18" s="218">
        <v>17780.8</v>
      </c>
      <c r="BU18" s="65">
        <v>16811.599999999999</v>
      </c>
      <c r="BV18" s="65">
        <v>17565.8</v>
      </c>
      <c r="BW18" s="65">
        <v>16980.599999999999</v>
      </c>
      <c r="BX18" s="65">
        <v>18877.7</v>
      </c>
      <c r="BY18" s="217">
        <v>17616.3</v>
      </c>
      <c r="BZ18" s="65">
        <v>1914.8</v>
      </c>
      <c r="CA18" s="65">
        <v>18478.5</v>
      </c>
      <c r="CB18" s="218">
        <v>20731.599999999999</v>
      </c>
      <c r="CC18" s="121">
        <v>19303.3</v>
      </c>
      <c r="CD18" s="89">
        <v>21009.3</v>
      </c>
      <c r="CE18" s="111">
        <v>20508.7</v>
      </c>
      <c r="CF18" s="111">
        <v>22761.577857142853</v>
      </c>
      <c r="CG18" s="324">
        <v>20606.2</v>
      </c>
      <c r="CH18" s="121">
        <v>22892.012819672131</v>
      </c>
      <c r="CI18" s="127">
        <v>21965.820073874002</v>
      </c>
      <c r="CJ18" s="325">
        <v>24373.770129032255</v>
      </c>
      <c r="CK18" s="121">
        <v>22907.637420838892</v>
      </c>
      <c r="CL18" s="127">
        <v>22836.572712820485</v>
      </c>
      <c r="CM18" s="127">
        <v>22580.84037988379</v>
      </c>
      <c r="CN18" s="127">
        <v>25101.575028500469</v>
      </c>
      <c r="CO18" s="335">
        <v>24551.527825201938</v>
      </c>
      <c r="CP18" s="127">
        <v>26419.5</v>
      </c>
      <c r="CQ18" s="337">
        <v>26013.291784532881</v>
      </c>
      <c r="CR18" s="338">
        <v>29660.743450400001</v>
      </c>
      <c r="CS18" s="335">
        <v>28503.114156723805</v>
      </c>
      <c r="CT18" s="127">
        <v>32050.138448279999</v>
      </c>
      <c r="CU18" s="127">
        <v>31068.745578504691</v>
      </c>
      <c r="CV18" s="325">
        <v>33741.960200563713</v>
      </c>
      <c r="CW18" s="335">
        <v>31470.221844247968</v>
      </c>
      <c r="CX18" s="325">
        <v>34571.335703462792</v>
      </c>
      <c r="CY18" s="325"/>
      <c r="CZ18" s="127"/>
      <c r="DA18" s="325">
        <v>32871.961714292032</v>
      </c>
      <c r="DB18" s="325">
        <v>36153.489429907255</v>
      </c>
    </row>
    <row r="19" spans="1:106" ht="30" customHeight="1" x14ac:dyDescent="0.35">
      <c r="A19" s="155"/>
      <c r="B19" s="169" t="s">
        <v>32</v>
      </c>
      <c r="C19" s="185" t="s">
        <v>8</v>
      </c>
      <c r="D19" s="198" t="s">
        <v>9</v>
      </c>
      <c r="E19" s="45">
        <v>200776.53333333333</v>
      </c>
      <c r="F19" s="45">
        <v>244828.8666666667</v>
      </c>
      <c r="G19" s="45">
        <v>284026.59999999998</v>
      </c>
      <c r="H19" s="45">
        <v>269385.83333333331</v>
      </c>
      <c r="I19" s="219">
        <v>272093.46666666667</v>
      </c>
      <c r="J19" s="45">
        <v>286481.46666666662</v>
      </c>
      <c r="K19" s="45">
        <v>337939.83333333331</v>
      </c>
      <c r="L19" s="220">
        <v>375757.66666666669</v>
      </c>
      <c r="M19" s="45">
        <v>374673.03333333338</v>
      </c>
      <c r="N19" s="45">
        <v>359480.56666666665</v>
      </c>
      <c r="O19" s="45">
        <v>372990.43333333335</v>
      </c>
      <c r="P19" s="45">
        <v>405443.93333333335</v>
      </c>
      <c r="Q19" s="219">
        <v>419935.83333333331</v>
      </c>
      <c r="R19" s="45">
        <v>364824.7333333334</v>
      </c>
      <c r="S19" s="45">
        <v>395323.53333333338</v>
      </c>
      <c r="T19" s="220">
        <v>395390.1333333333</v>
      </c>
      <c r="U19" s="45">
        <v>143894.33333333334</v>
      </c>
      <c r="V19" s="45">
        <v>146063.36666666667</v>
      </c>
      <c r="W19" s="46">
        <v>153255.96666666667</v>
      </c>
      <c r="X19" s="220">
        <v>168067.76666666666</v>
      </c>
      <c r="Y19" s="46">
        <v>154244.33333333334</v>
      </c>
      <c r="Z19" s="46">
        <v>170665.66666666666</v>
      </c>
      <c r="AA19" s="45">
        <v>163787.66666666666</v>
      </c>
      <c r="AB19" s="45">
        <v>178288.03333333333</v>
      </c>
      <c r="AC19" s="269">
        <v>158900.26666666666</v>
      </c>
      <c r="AD19" s="46">
        <v>168458.13333333333</v>
      </c>
      <c r="AE19" s="45">
        <v>175239.83333333334</v>
      </c>
      <c r="AF19" s="220">
        <v>190963.7</v>
      </c>
      <c r="AG19" s="46">
        <v>178963.20000000001</v>
      </c>
      <c r="AH19" s="46">
        <v>190282.4</v>
      </c>
      <c r="AI19" s="45">
        <v>198783.3</v>
      </c>
      <c r="AJ19" s="45">
        <v>223591.4</v>
      </c>
      <c r="AK19" s="269">
        <v>216486.26666666669</v>
      </c>
      <c r="AL19" s="46">
        <v>231543.9</v>
      </c>
      <c r="AM19" s="45">
        <v>236054.8</v>
      </c>
      <c r="AN19" s="220">
        <v>255294</v>
      </c>
      <c r="AO19" s="46">
        <f>AVERAGE(AL19:AN19)</f>
        <v>240964.23333333331</v>
      </c>
      <c r="AP19" s="46">
        <v>253407.56666666665</v>
      </c>
      <c r="AQ19" s="45">
        <v>258763.90666666665</v>
      </c>
      <c r="AR19" s="45">
        <v>275451.3</v>
      </c>
      <c r="AS19" s="269">
        <v>238158.26666666669</v>
      </c>
      <c r="AT19" s="46">
        <v>252361.49</v>
      </c>
      <c r="AU19" s="45">
        <v>257588.18333333335</v>
      </c>
      <c r="AV19" s="220">
        <v>277844.40000000002</v>
      </c>
      <c r="AW19" s="46">
        <v>248997.93</v>
      </c>
      <c r="AX19" s="46">
        <v>269473.24333333335</v>
      </c>
      <c r="AY19" s="45">
        <v>281635.5</v>
      </c>
      <c r="AZ19" s="45">
        <v>307101.23333333334</v>
      </c>
      <c r="BA19" s="269">
        <v>272997.40000000002</v>
      </c>
      <c r="BB19" s="46">
        <v>293032.30666666664</v>
      </c>
      <c r="BC19" s="45">
        <v>306564.01</v>
      </c>
      <c r="BD19" s="220">
        <v>325854.59999999998</v>
      </c>
      <c r="BE19" s="46">
        <v>302352</v>
      </c>
      <c r="BF19" s="46">
        <v>308577.5</v>
      </c>
      <c r="BG19" s="45">
        <v>308898.8</v>
      </c>
      <c r="BH19" s="45">
        <v>329709</v>
      </c>
      <c r="BI19" s="269">
        <v>302675.40000000002</v>
      </c>
      <c r="BJ19" s="46">
        <v>309878.8</v>
      </c>
      <c r="BK19" s="46">
        <v>322277.90000000002</v>
      </c>
      <c r="BL19" s="292">
        <v>342269.5</v>
      </c>
      <c r="BM19" s="46">
        <v>317206.8</v>
      </c>
      <c r="BN19" s="46">
        <v>326563.8</v>
      </c>
      <c r="BO19" s="46">
        <v>335632.8</v>
      </c>
      <c r="BP19" s="15">
        <v>356517.9</v>
      </c>
      <c r="BQ19" s="269">
        <v>335699.7</v>
      </c>
      <c r="BR19" s="46">
        <v>351373.6</v>
      </c>
      <c r="BS19" s="46">
        <v>354242.4</v>
      </c>
      <c r="BT19" s="208">
        <v>377964.9</v>
      </c>
      <c r="BU19" s="15">
        <v>346205</v>
      </c>
      <c r="BV19" s="15">
        <v>367264.6</v>
      </c>
      <c r="BW19" s="15">
        <v>366534.8</v>
      </c>
      <c r="BX19" s="15">
        <v>388707.9</v>
      </c>
      <c r="BY19" s="207">
        <v>374412.9</v>
      </c>
      <c r="BZ19" s="15">
        <v>387729.6</v>
      </c>
      <c r="CA19" s="15">
        <v>392638.4</v>
      </c>
      <c r="CB19" s="208">
        <v>426923.5</v>
      </c>
      <c r="CC19" s="15">
        <v>410339.6</v>
      </c>
      <c r="CD19" s="88">
        <v>425560.4</v>
      </c>
      <c r="CE19" s="115">
        <v>435867.5</v>
      </c>
      <c r="CF19" s="115">
        <v>476337.11766666663</v>
      </c>
      <c r="CG19" s="207">
        <v>438107.4</v>
      </c>
      <c r="CH19" s="15">
        <v>463750.70666666661</v>
      </c>
      <c r="CI19" s="15">
        <v>474124.38330028998</v>
      </c>
      <c r="CJ19" s="208">
        <v>502127.54366666666</v>
      </c>
      <c r="CK19" s="15">
        <v>479578.7</v>
      </c>
      <c r="CL19" s="15">
        <v>470633.56479584333</v>
      </c>
      <c r="CM19" s="15">
        <v>495320.78735395992</v>
      </c>
      <c r="CN19" s="15">
        <v>534018.94925516995</v>
      </c>
      <c r="CO19" s="207">
        <v>506020.98308981332</v>
      </c>
      <c r="CP19" s="15">
        <v>553187.30000000005</v>
      </c>
      <c r="CQ19" s="15">
        <v>570548.22382646333</v>
      </c>
      <c r="CR19" s="208">
        <v>631079.80860260327</v>
      </c>
      <c r="CS19" s="207">
        <v>596949.10427087662</v>
      </c>
      <c r="CT19" s="15">
        <v>660388.33158473996</v>
      </c>
      <c r="CU19" s="15">
        <v>660767.25432579662</v>
      </c>
      <c r="CV19" s="208">
        <v>695522.50054918672</v>
      </c>
      <c r="CW19" s="207">
        <v>669567.79709506663</v>
      </c>
      <c r="CX19" s="208">
        <v>700911.54005080683</v>
      </c>
      <c r="CY19" s="208"/>
      <c r="CZ19" s="15"/>
      <c r="DA19" s="208">
        <v>699195.0896643867</v>
      </c>
      <c r="DB19" s="208">
        <v>745246.82160645677</v>
      </c>
    </row>
    <row r="20" spans="1:106" ht="30" customHeight="1" x14ac:dyDescent="0.25">
      <c r="A20" s="156"/>
      <c r="B20" s="170" t="s">
        <v>29</v>
      </c>
      <c r="C20" s="186" t="s">
        <v>10</v>
      </c>
      <c r="D20" s="199"/>
      <c r="E20" s="47">
        <v>0.99390009971514448</v>
      </c>
      <c r="F20" s="47">
        <v>0.9946666666666667</v>
      </c>
      <c r="G20" s="47">
        <v>0.9926666666666667</v>
      </c>
      <c r="H20" s="47">
        <v>0.9860000000000001</v>
      </c>
      <c r="I20" s="221">
        <v>0.99400000000000011</v>
      </c>
      <c r="J20" s="47">
        <v>0.99366666666666659</v>
      </c>
      <c r="K20" s="47">
        <v>0.9943333333333334</v>
      </c>
      <c r="L20" s="222">
        <v>0.9946666666666667</v>
      </c>
      <c r="M20" s="47">
        <v>0.9953333333333334</v>
      </c>
      <c r="N20" s="47">
        <v>0.995</v>
      </c>
      <c r="O20" s="47">
        <v>0.9946666666666667</v>
      </c>
      <c r="P20" s="47">
        <v>0.9946666666666667</v>
      </c>
      <c r="Q20" s="221">
        <v>0.9953333333333334</v>
      </c>
      <c r="R20" s="47">
        <v>0.99366666666666659</v>
      </c>
      <c r="S20" s="47">
        <v>0.9946666666666667</v>
      </c>
      <c r="T20" s="222">
        <v>0.99299999999999999</v>
      </c>
      <c r="U20" s="47">
        <v>0.9863333333333334</v>
      </c>
      <c r="V20" s="47">
        <v>0.98433333333333328</v>
      </c>
      <c r="W20" s="48">
        <v>0.9956666666666667</v>
      </c>
      <c r="X20" s="222">
        <v>0.99666666666666659</v>
      </c>
      <c r="Y20" s="48">
        <v>0.99651578149197095</v>
      </c>
      <c r="Z20" s="48">
        <v>0.99671859626936943</v>
      </c>
      <c r="AA20" s="47">
        <v>0.99612184659298231</v>
      </c>
      <c r="AB20" s="47">
        <v>0.99588214473304237</v>
      </c>
      <c r="AC20" s="270">
        <v>0.99596558356548803</v>
      </c>
      <c r="AD20" s="48">
        <v>0.9958973807202709</v>
      </c>
      <c r="AE20" s="47">
        <v>0.99563826209993611</v>
      </c>
      <c r="AF20" s="222">
        <v>0.99586766731279985</v>
      </c>
      <c r="AG20" s="48">
        <v>0.99596558356548803</v>
      </c>
      <c r="AH20" s="48">
        <v>0.99556323850104456</v>
      </c>
      <c r="AI20" s="47">
        <v>0.99552502919715968</v>
      </c>
      <c r="AJ20" s="47">
        <v>0.99580465486550696</v>
      </c>
      <c r="AK20" s="270">
        <v>0.99563884056442442</v>
      </c>
      <c r="AL20" s="48">
        <v>0.995</v>
      </c>
      <c r="AM20" s="47">
        <v>0.99533288685038157</v>
      </c>
      <c r="AN20" s="222">
        <v>0.995</v>
      </c>
      <c r="AO20" s="48">
        <f>SUM(AL19:AN19)/SUM(AL17:AN17)</f>
        <v>0.995402430849883</v>
      </c>
      <c r="AP20" s="48">
        <v>0.99544442608358386</v>
      </c>
      <c r="AQ20" s="47">
        <v>0.99501918747087492</v>
      </c>
      <c r="AR20" s="47">
        <v>0.995</v>
      </c>
      <c r="AS20" s="270">
        <v>0.99510757499260094</v>
      </c>
      <c r="AT20" s="48">
        <v>0.99459388838354601</v>
      </c>
      <c r="AU20" s="47">
        <v>0.99480920566119702</v>
      </c>
      <c r="AV20" s="222">
        <v>0.99503613780921485</v>
      </c>
      <c r="AW20" s="48">
        <v>0.99485615139455219</v>
      </c>
      <c r="AX20" s="48">
        <v>0.99487826182026573</v>
      </c>
      <c r="AY20" s="47">
        <v>0.995</v>
      </c>
      <c r="AZ20" s="47">
        <v>0.99508932915821102</v>
      </c>
      <c r="BA20" s="270">
        <v>0.995</v>
      </c>
      <c r="BB20" s="48">
        <v>0.99497915754137078</v>
      </c>
      <c r="BC20" s="47">
        <v>0.99526492320845694</v>
      </c>
      <c r="BD20" s="222">
        <v>0.995</v>
      </c>
      <c r="BE20" s="48">
        <v>0.99539999999999995</v>
      </c>
      <c r="BF20" s="48">
        <v>0.99529999999999996</v>
      </c>
      <c r="BG20" s="47">
        <v>0.99529999999999996</v>
      </c>
      <c r="BH20" s="47">
        <v>0.99550000000000005</v>
      </c>
      <c r="BI20" s="270">
        <v>0.99570000000000003</v>
      </c>
      <c r="BJ20" s="48">
        <v>0.99550000000000005</v>
      </c>
      <c r="BK20" s="48">
        <v>0.99570000000000003</v>
      </c>
      <c r="BL20" s="293">
        <v>0.99590000000000001</v>
      </c>
      <c r="BM20" s="48">
        <v>0.99609999999999999</v>
      </c>
      <c r="BN20" s="48">
        <v>0.99590000000000001</v>
      </c>
      <c r="BO20" s="48">
        <v>0.996</v>
      </c>
      <c r="BP20" s="38">
        <v>0.99609999999999999</v>
      </c>
      <c r="BQ20" s="270">
        <v>0.99629999999999996</v>
      </c>
      <c r="BR20" s="48">
        <v>0.99609999999999999</v>
      </c>
      <c r="BS20" s="48">
        <v>0.99619999999999997</v>
      </c>
      <c r="BT20" s="281">
        <v>0.99639999999999995</v>
      </c>
      <c r="BU20" s="38">
        <v>0.99650000000000005</v>
      </c>
      <c r="BV20" s="38">
        <v>0.99619999999999997</v>
      </c>
      <c r="BW20" s="38">
        <v>0.99629999999999996</v>
      </c>
      <c r="BX20" s="38">
        <v>0.99629999999999996</v>
      </c>
      <c r="BY20" s="252">
        <v>0.99629999999999996</v>
      </c>
      <c r="BZ20" s="38">
        <v>0.99619999999999997</v>
      </c>
      <c r="CA20" s="38">
        <v>0.99399999999999999</v>
      </c>
      <c r="CB20" s="281">
        <v>0.99639999999999995</v>
      </c>
      <c r="CC20" s="38">
        <v>0.99639999999999995</v>
      </c>
      <c r="CD20" s="91">
        <v>0.99619999999999997</v>
      </c>
      <c r="CE20" s="108">
        <v>0.99619999999999997</v>
      </c>
      <c r="CF20" s="108">
        <v>0.99653547883416083</v>
      </c>
      <c r="CG20" s="252">
        <v>0.99660000000000004</v>
      </c>
      <c r="CH20" s="38">
        <v>0.99630434348172559</v>
      </c>
      <c r="CI20" s="38">
        <v>0.99621428979361726</v>
      </c>
      <c r="CJ20" s="281">
        <v>0.99682953928604123</v>
      </c>
      <c r="CK20" s="38">
        <v>0.99690000000000001</v>
      </c>
      <c r="CL20" s="38">
        <v>0.99719831567263129</v>
      </c>
      <c r="CM20" s="38">
        <v>0.99706569217941943</v>
      </c>
      <c r="CN20" s="38">
        <v>0.9972337679175296</v>
      </c>
      <c r="CO20" s="252">
        <v>0.99729876325353883</v>
      </c>
      <c r="CP20" s="38">
        <v>0.99709999999999999</v>
      </c>
      <c r="CQ20" s="38">
        <v>0.99695226535498027</v>
      </c>
      <c r="CR20" s="281">
        <v>0.99729999999999996</v>
      </c>
      <c r="CS20" s="252">
        <v>0.99729853137992108</v>
      </c>
      <c r="CT20" s="38">
        <v>0.99700892588980028</v>
      </c>
      <c r="CU20" s="38">
        <v>0.99693323530741784</v>
      </c>
      <c r="CV20" s="281">
        <v>0.99740247284567474</v>
      </c>
      <c r="CW20" s="252">
        <v>0.99732401948165883</v>
      </c>
      <c r="CX20" s="281">
        <v>0.99709943643595589</v>
      </c>
      <c r="CY20" s="281"/>
      <c r="CZ20" s="38"/>
      <c r="DA20" s="281">
        <v>0.99704331955851455</v>
      </c>
      <c r="DB20" s="281">
        <v>0.99742322653651205</v>
      </c>
    </row>
    <row r="21" spans="1:106" ht="30" customHeight="1" x14ac:dyDescent="0.35">
      <c r="A21" s="157"/>
      <c r="B21" s="171" t="s">
        <v>32</v>
      </c>
      <c r="C21" s="181" t="s">
        <v>8</v>
      </c>
      <c r="D21" s="195" t="s">
        <v>9</v>
      </c>
      <c r="E21" s="67">
        <v>1232.2333333333299</v>
      </c>
      <c r="F21" s="67">
        <v>1354.6333333333332</v>
      </c>
      <c r="G21" s="67">
        <v>2159.4666666666667</v>
      </c>
      <c r="H21" s="67">
        <v>3797.1333333333332</v>
      </c>
      <c r="I21" s="211">
        <v>1708.0666666666666</v>
      </c>
      <c r="J21" s="67">
        <v>1904.8</v>
      </c>
      <c r="K21" s="67">
        <v>1884.6666666666667</v>
      </c>
      <c r="L21" s="212">
        <v>1929.2</v>
      </c>
      <c r="M21" s="67">
        <v>1734.7666666666667</v>
      </c>
      <c r="N21" s="67">
        <v>1808.9666666666665</v>
      </c>
      <c r="O21" s="67">
        <v>2087.9666666666667</v>
      </c>
      <c r="P21" s="67">
        <v>2115.1999999999998</v>
      </c>
      <c r="Q21" s="211">
        <v>1897.1</v>
      </c>
      <c r="R21" s="67">
        <v>2030.4</v>
      </c>
      <c r="S21" s="67">
        <v>2124.7333333333331</v>
      </c>
      <c r="T21" s="212">
        <v>2767.4</v>
      </c>
      <c r="U21" s="67">
        <v>2011.9666666666669</v>
      </c>
      <c r="V21" s="67">
        <v>2317.6666666666665</v>
      </c>
      <c r="W21" s="68">
        <v>681.6</v>
      </c>
      <c r="X21" s="212">
        <v>589.26666666666677</v>
      </c>
      <c r="Y21" s="68">
        <v>539.29999999999995</v>
      </c>
      <c r="Z21" s="68">
        <v>561.9</v>
      </c>
      <c r="AA21" s="67">
        <v>637.63333333333333</v>
      </c>
      <c r="AB21" s="67">
        <v>737.2</v>
      </c>
      <c r="AC21" s="267">
        <v>643.66666666666674</v>
      </c>
      <c r="AD21" s="68">
        <v>693.9666666666667</v>
      </c>
      <c r="AE21" s="67">
        <v>768.23333333333323</v>
      </c>
      <c r="AF21" s="212">
        <v>792.4</v>
      </c>
      <c r="AG21" s="68">
        <v>779.4</v>
      </c>
      <c r="AH21" s="68">
        <v>848</v>
      </c>
      <c r="AI21" s="67">
        <v>893.53333333333342</v>
      </c>
      <c r="AJ21" s="67">
        <v>941</v>
      </c>
      <c r="AK21" s="267">
        <v>948.26666666666677</v>
      </c>
      <c r="AL21" s="68">
        <v>1066.0999999999999</v>
      </c>
      <c r="AM21" s="67">
        <v>1106.7</v>
      </c>
      <c r="AN21" s="212">
        <v>1166.2</v>
      </c>
      <c r="AO21" s="68">
        <f>AVERAGE(AL21:AN21)</f>
        <v>1113</v>
      </c>
      <c r="AP21" s="68">
        <v>1159.7</v>
      </c>
      <c r="AQ21" s="67">
        <v>1294.7833333333333</v>
      </c>
      <c r="AR21" s="67">
        <v>1353.1</v>
      </c>
      <c r="AS21" s="267">
        <v>1170.9000000000001</v>
      </c>
      <c r="AT21" s="68">
        <v>1371.71</v>
      </c>
      <c r="AU21" s="67">
        <v>1343.2766666666666</v>
      </c>
      <c r="AV21" s="212">
        <v>1381.9</v>
      </c>
      <c r="AW21" s="68">
        <v>1287.43</v>
      </c>
      <c r="AX21" s="68">
        <v>1387.2766666666666</v>
      </c>
      <c r="AY21" s="67">
        <v>1408.5</v>
      </c>
      <c r="AZ21" s="67">
        <v>1511.6333333333332</v>
      </c>
      <c r="BA21" s="267">
        <v>1448.5</v>
      </c>
      <c r="BB21" s="68">
        <v>1478.6933333333334</v>
      </c>
      <c r="BC21" s="67">
        <v>1458.9233333333334</v>
      </c>
      <c r="BD21" s="212">
        <v>1499.5</v>
      </c>
      <c r="BE21" s="68">
        <v>1385.1</v>
      </c>
      <c r="BF21" s="68">
        <v>1455.6</v>
      </c>
      <c r="BG21" s="67">
        <v>1445.2</v>
      </c>
      <c r="BH21" s="67">
        <v>1484.7</v>
      </c>
      <c r="BI21" s="267">
        <v>1305.3</v>
      </c>
      <c r="BJ21" s="68">
        <v>1399.9</v>
      </c>
      <c r="BK21" s="68">
        <v>1403.6</v>
      </c>
      <c r="BL21" s="288">
        <v>1411.3</v>
      </c>
      <c r="BM21" s="68">
        <v>1248.3</v>
      </c>
      <c r="BN21" s="68">
        <v>1348.4</v>
      </c>
      <c r="BO21" s="68">
        <v>1352.3</v>
      </c>
      <c r="BP21" s="67">
        <v>1411.3</v>
      </c>
      <c r="BQ21" s="267">
        <v>1244.3</v>
      </c>
      <c r="BR21" s="68">
        <v>1384.8</v>
      </c>
      <c r="BS21" s="68">
        <v>1344.3</v>
      </c>
      <c r="BT21" s="212">
        <v>1359.6</v>
      </c>
      <c r="BU21" s="68">
        <v>1234.3</v>
      </c>
      <c r="BV21" s="68">
        <v>1407.8</v>
      </c>
      <c r="BW21" s="68">
        <v>1377.5</v>
      </c>
      <c r="BX21" s="68">
        <v>1430.5</v>
      </c>
      <c r="BY21" s="267">
        <v>1401.8</v>
      </c>
      <c r="BZ21" s="68">
        <v>1486.9</v>
      </c>
      <c r="CA21" s="68">
        <v>1569.2</v>
      </c>
      <c r="CB21" s="288">
        <v>1529.9</v>
      </c>
      <c r="CC21" s="118">
        <v>1464.8</v>
      </c>
      <c r="CD21" s="85">
        <v>1629.3</v>
      </c>
      <c r="CE21" s="109">
        <v>1651.2</v>
      </c>
      <c r="CF21" s="109">
        <v>1656.0173333333332</v>
      </c>
      <c r="CG21" s="318">
        <v>1491.8</v>
      </c>
      <c r="CH21" s="118">
        <v>1720.2206666666668</v>
      </c>
      <c r="CI21" s="118">
        <v>1801.7183003133334</v>
      </c>
      <c r="CJ21" s="319">
        <v>1597.039</v>
      </c>
      <c r="CK21" s="118">
        <v>1481.6858376166667</v>
      </c>
      <c r="CL21" s="118">
        <v>1322.2712691133336</v>
      </c>
      <c r="CM21" s="118">
        <v>1457.7010034833336</v>
      </c>
      <c r="CN21" s="118">
        <v>1481.3180195066664</v>
      </c>
      <c r="CO21" s="318">
        <v>1377.2586310266663</v>
      </c>
      <c r="CP21" s="118">
        <v>1621.2</v>
      </c>
      <c r="CQ21" s="118">
        <v>1744.1954332599998</v>
      </c>
      <c r="CR21" s="319">
        <v>1682.7183392633331</v>
      </c>
      <c r="CS21" s="318">
        <v>1616.2930203233334</v>
      </c>
      <c r="CT21" s="118">
        <v>1981.19634638</v>
      </c>
      <c r="CU21" s="118">
        <v>2032.6513489700001</v>
      </c>
      <c r="CV21" s="319">
        <v>1811.3435957966665</v>
      </c>
      <c r="CW21" s="318">
        <v>1796.9355822233331</v>
      </c>
      <c r="CX21" s="319">
        <v>2038.95258627</v>
      </c>
      <c r="CY21" s="319"/>
      <c r="CZ21" s="118"/>
      <c r="DA21" s="319">
        <v>2073.4269071766666</v>
      </c>
      <c r="DB21" s="319">
        <v>1925.2932782933331</v>
      </c>
    </row>
    <row r="22" spans="1:106" ht="30.75" customHeight="1" x14ac:dyDescent="0.25">
      <c r="A22" s="158"/>
      <c r="B22" s="172" t="s">
        <v>28</v>
      </c>
      <c r="C22" s="182" t="s">
        <v>10</v>
      </c>
      <c r="D22" s="196"/>
      <c r="E22" s="69">
        <v>6.000000000000001E-3</v>
      </c>
      <c r="F22" s="69">
        <v>5.3333333333333332E-3</v>
      </c>
      <c r="G22" s="69">
        <v>7.3333333333333332E-3</v>
      </c>
      <c r="H22" s="69">
        <v>1.4E-2</v>
      </c>
      <c r="I22" s="223">
        <v>6.000000000000001E-3</v>
      </c>
      <c r="J22" s="69">
        <v>6.333333333333334E-3</v>
      </c>
      <c r="K22" s="69">
        <v>5.6666666666666671E-3</v>
      </c>
      <c r="L22" s="224">
        <v>5.3333333333333332E-3</v>
      </c>
      <c r="M22" s="69">
        <v>4.6666666666666671E-3</v>
      </c>
      <c r="N22" s="69">
        <v>5.0000000000000001E-3</v>
      </c>
      <c r="O22" s="69">
        <v>5.3333333333333332E-3</v>
      </c>
      <c r="P22" s="69">
        <v>5.3333333333333332E-3</v>
      </c>
      <c r="Q22" s="223">
        <v>4.6666666666666671E-3</v>
      </c>
      <c r="R22" s="69">
        <v>6.333333333333334E-3</v>
      </c>
      <c r="S22" s="69">
        <v>5.3333333333333332E-3</v>
      </c>
      <c r="T22" s="224">
        <v>6.9999999999999993E-3</v>
      </c>
      <c r="U22" s="69">
        <v>1.3666666666666667E-2</v>
      </c>
      <c r="V22" s="69">
        <v>1.5666666666666666E-2</v>
      </c>
      <c r="W22" s="70">
        <v>4.333333333333334E-3</v>
      </c>
      <c r="X22" s="224">
        <v>3.3333333333333335E-3</v>
      </c>
      <c r="Y22" s="70">
        <v>3.4842185080291655E-3</v>
      </c>
      <c r="Z22" s="70">
        <v>3.2815984033720434E-3</v>
      </c>
      <c r="AA22" s="69">
        <v>3.87795068075479E-3</v>
      </c>
      <c r="AB22" s="69">
        <v>4.1178552669577121E-3</v>
      </c>
      <c r="AC22" s="271">
        <v>4.0344164345118734E-3</v>
      </c>
      <c r="AD22" s="70">
        <v>4.1026192797291123E-3</v>
      </c>
      <c r="AE22" s="69">
        <v>4.3617379000638343E-3</v>
      </c>
      <c r="AF22" s="224">
        <v>4.1323326872000415E-3</v>
      </c>
      <c r="AG22" s="70">
        <v>4.0344164345118734E-3</v>
      </c>
      <c r="AH22" s="70">
        <v>4.4367614989556875E-3</v>
      </c>
      <c r="AI22" s="69">
        <v>4.4754717352582041E-3</v>
      </c>
      <c r="AJ22" s="69">
        <v>4.1954876022918496E-3</v>
      </c>
      <c r="AK22" s="271">
        <v>4.3611594355757047E-3</v>
      </c>
      <c r="AL22" s="70">
        <v>5.0000000000000001E-3</v>
      </c>
      <c r="AM22" s="69">
        <v>4.6671131496183139E-3</v>
      </c>
      <c r="AN22" s="224">
        <v>5.0000000000000001E-3</v>
      </c>
      <c r="AO22" s="70">
        <f>SUM(AL21:AN21)/SUM(AL17:AN17)</f>
        <v>4.5977068472371615E-3</v>
      </c>
      <c r="AP22" s="70">
        <v>4.5555739164160666E-3</v>
      </c>
      <c r="AQ22" s="69">
        <v>4.9808125291250669E-3</v>
      </c>
      <c r="AR22" s="69">
        <v>5.0000000000000001E-3</v>
      </c>
      <c r="AS22" s="271">
        <v>4.8924250073991539E-3</v>
      </c>
      <c r="AT22" s="70">
        <v>5.4061116164538176E-3</v>
      </c>
      <c r="AU22" s="69">
        <v>5.1907943388029365E-3</v>
      </c>
      <c r="AV22" s="224">
        <v>4.9638621907850955E-3</v>
      </c>
      <c r="AW22" s="70">
        <v>5.1438486054477973E-3</v>
      </c>
      <c r="AX22" s="70">
        <v>5.1217381797342282E-3</v>
      </c>
      <c r="AY22" s="69">
        <v>5.0000000000000001E-3</v>
      </c>
      <c r="AZ22" s="69">
        <v>4.9106708417889682E-3</v>
      </c>
      <c r="BA22" s="271">
        <v>5.0000000000000001E-3</v>
      </c>
      <c r="BB22" s="70">
        <v>5.0208424586291626E-3</v>
      </c>
      <c r="BC22" s="69">
        <v>4.7350767915430312E-3</v>
      </c>
      <c r="BD22" s="224">
        <v>5.0000000000000001E-3</v>
      </c>
      <c r="BE22" s="70">
        <v>4.5999999999999999E-3</v>
      </c>
      <c r="BF22" s="70">
        <v>4.7000000000000002E-3</v>
      </c>
      <c r="BG22" s="69">
        <v>4.7000000000000002E-3</v>
      </c>
      <c r="BH22" s="69">
        <v>4.4999999999999997E-3</v>
      </c>
      <c r="BI22" s="271">
        <v>4.3E-3</v>
      </c>
      <c r="BJ22" s="70">
        <v>4.4999999999999997E-3</v>
      </c>
      <c r="BK22" s="70">
        <v>4.3E-3</v>
      </c>
      <c r="BL22" s="289">
        <v>4.1000000000000003E-3</v>
      </c>
      <c r="BM22" s="70">
        <v>3.8999999999999998E-3</v>
      </c>
      <c r="BN22" s="70">
        <v>4.1000000000000003E-3</v>
      </c>
      <c r="BO22" s="70">
        <v>4.0000000000000001E-3</v>
      </c>
      <c r="BP22" s="69">
        <v>3.8999999999999998E-3</v>
      </c>
      <c r="BQ22" s="271">
        <v>3.7000000000000002E-3</v>
      </c>
      <c r="BR22" s="70">
        <v>3.8999999999999998E-3</v>
      </c>
      <c r="BS22" s="70">
        <v>3.8E-3</v>
      </c>
      <c r="BT22" s="224">
        <v>3.5999999999999999E-3</v>
      </c>
      <c r="BU22" s="70">
        <v>3.5000000000000001E-3</v>
      </c>
      <c r="BV22" s="70">
        <v>3.8E-3</v>
      </c>
      <c r="BW22" s="70">
        <v>3.7000000000000002E-3</v>
      </c>
      <c r="BX22" s="70">
        <v>3.7000000000000002E-3</v>
      </c>
      <c r="BY22" s="271">
        <v>3.7000000000000002E-3</v>
      </c>
      <c r="BZ22" s="70">
        <v>3.8E-3</v>
      </c>
      <c r="CA22" s="70">
        <v>4.0000000000000001E-3</v>
      </c>
      <c r="CB22" s="289">
        <v>0.36</v>
      </c>
      <c r="CC22" s="119">
        <v>3.5999999999999999E-3</v>
      </c>
      <c r="CD22" s="92">
        <v>3.8E-3</v>
      </c>
      <c r="CE22" s="110">
        <v>3.8E-3</v>
      </c>
      <c r="CF22" s="110">
        <v>3.4645211658391986E-3</v>
      </c>
      <c r="CG22" s="320">
        <v>3.3999999999999998E-3</v>
      </c>
      <c r="CH22" s="119">
        <v>3.6956565182744085E-3</v>
      </c>
      <c r="CI22" s="119">
        <v>3.785710206382699E-3</v>
      </c>
      <c r="CJ22" s="321">
        <v>3.1704607139588824E-3</v>
      </c>
      <c r="CK22" s="119">
        <v>3.0999999999999999E-3</v>
      </c>
      <c r="CL22" s="119">
        <v>2.8016843273686001E-3</v>
      </c>
      <c r="CM22" s="119">
        <v>2.9343078205803564E-3</v>
      </c>
      <c r="CN22" s="119">
        <v>2.766232082470366E-3</v>
      </c>
      <c r="CO22" s="320">
        <v>2.7012367464612302E-3</v>
      </c>
      <c r="CP22" s="119">
        <v>2.8999999999999998E-3</v>
      </c>
      <c r="CQ22" s="119">
        <v>3.0477346450197029E-3</v>
      </c>
      <c r="CR22" s="321">
        <v>2.7000000000000001E-3</v>
      </c>
      <c r="CS22" s="320">
        <v>2.7014686200789229E-3</v>
      </c>
      <c r="CT22" s="119">
        <v>2.9910741101997454E-3</v>
      </c>
      <c r="CU22" s="119">
        <v>3.0667646925819176E-3</v>
      </c>
      <c r="CV22" s="321">
        <v>2.5975271543253364E-3</v>
      </c>
      <c r="CW22" s="320">
        <v>2.6759805183411444E-3</v>
      </c>
      <c r="CX22" s="321">
        <v>2.9005635640441635E-3</v>
      </c>
      <c r="CY22" s="321"/>
      <c r="CZ22" s="119"/>
      <c r="DA22" s="321">
        <v>2.9566804414854642E-3</v>
      </c>
      <c r="DB22" s="321">
        <v>2.5767734634881364E-3</v>
      </c>
    </row>
    <row r="23" spans="1:106" ht="30" customHeight="1" x14ac:dyDescent="0.25">
      <c r="A23" s="154" t="s">
        <v>22</v>
      </c>
      <c r="B23" s="173" t="s">
        <v>33</v>
      </c>
      <c r="C23" s="187" t="s">
        <v>18</v>
      </c>
      <c r="D23" s="200" t="s">
        <v>15</v>
      </c>
      <c r="E23" s="17">
        <v>18910.8</v>
      </c>
      <c r="F23" s="17">
        <v>22024.866666666669</v>
      </c>
      <c r="G23" s="17">
        <v>23233.733333333334</v>
      </c>
      <c r="H23" s="17">
        <v>25355.233333333334</v>
      </c>
      <c r="I23" s="225">
        <v>24443.933333333334</v>
      </c>
      <c r="J23" s="39">
        <v>25370.1</v>
      </c>
      <c r="K23" s="39">
        <v>25967.1</v>
      </c>
      <c r="L23" s="226">
        <v>28575.7</v>
      </c>
      <c r="M23" s="39">
        <v>45055.933333333327</v>
      </c>
      <c r="N23" s="17">
        <v>43714.266666666663</v>
      </c>
      <c r="O23" s="17">
        <v>42112.133333333331</v>
      </c>
      <c r="P23" s="17">
        <v>42660.366666666669</v>
      </c>
      <c r="Q23" s="250">
        <v>40207.133333333339</v>
      </c>
      <c r="R23" s="17">
        <v>41382.9</v>
      </c>
      <c r="S23" s="17">
        <v>42724.566666666666</v>
      </c>
      <c r="T23" s="251">
        <v>46238.366666666661</v>
      </c>
      <c r="U23" s="17">
        <v>46539.633333333331</v>
      </c>
      <c r="V23" s="17">
        <v>51508.833333333336</v>
      </c>
      <c r="W23" s="35">
        <v>52374.566666666658</v>
      </c>
      <c r="X23" s="251">
        <v>58223.133333333331</v>
      </c>
      <c r="Y23" s="17">
        <v>58319.733333333337</v>
      </c>
      <c r="Z23" s="17">
        <v>59835</v>
      </c>
      <c r="AA23" s="17">
        <v>61168.533333333333</v>
      </c>
      <c r="AB23" s="17">
        <v>65525.333333333336</v>
      </c>
      <c r="AC23" s="250">
        <v>64269.7</v>
      </c>
      <c r="AD23" s="17">
        <v>67438.8</v>
      </c>
      <c r="AE23" s="17">
        <v>67501.133333333331</v>
      </c>
      <c r="AF23" s="251">
        <v>72704.800000000003</v>
      </c>
      <c r="AG23" s="17">
        <v>74603</v>
      </c>
      <c r="AH23" s="17">
        <v>77307.833333333328</v>
      </c>
      <c r="AI23" s="17">
        <v>76118.914000000004</v>
      </c>
      <c r="AJ23" s="17">
        <v>82696.633333333346</v>
      </c>
      <c r="AK23" s="250">
        <v>85269.3</v>
      </c>
      <c r="AL23" s="17">
        <v>87027.7</v>
      </c>
      <c r="AM23" s="17">
        <v>86251.275333333338</v>
      </c>
      <c r="AN23" s="251">
        <v>93444.5</v>
      </c>
      <c r="AO23" s="17">
        <f>AVERAGE(AL23:AN23)</f>
        <v>88907.825111111117</v>
      </c>
      <c r="AP23" s="17">
        <v>96057.325333333341</v>
      </c>
      <c r="AQ23" s="17">
        <v>96447.533333333326</v>
      </c>
      <c r="AR23" s="17">
        <v>103259.9</v>
      </c>
      <c r="AS23" s="250">
        <v>92415.6</v>
      </c>
      <c r="AT23" s="17">
        <v>104846.92</v>
      </c>
      <c r="AU23" s="17">
        <v>103633.77333333333</v>
      </c>
      <c r="AV23" s="251">
        <v>109769.07133333333</v>
      </c>
      <c r="AW23" s="35">
        <v>107366.9</v>
      </c>
      <c r="AX23" s="17">
        <v>110220.8</v>
      </c>
      <c r="AY23" s="17">
        <v>109789.9</v>
      </c>
      <c r="AZ23" s="17">
        <v>116338.51</v>
      </c>
      <c r="BA23" s="283">
        <v>113419.9</v>
      </c>
      <c r="BB23" s="17">
        <v>117216.58333333333</v>
      </c>
      <c r="BC23" s="17">
        <v>115506.022</v>
      </c>
      <c r="BD23" s="251">
        <v>121221.6</v>
      </c>
      <c r="BE23" s="35">
        <v>120492.8</v>
      </c>
      <c r="BF23" s="17">
        <v>121150.8</v>
      </c>
      <c r="BG23" s="17">
        <v>118768.4</v>
      </c>
      <c r="BH23" s="17">
        <v>126986.1</v>
      </c>
      <c r="BI23" s="283">
        <v>125016.9</v>
      </c>
      <c r="BJ23" s="35">
        <v>125800.9</v>
      </c>
      <c r="BK23" s="35">
        <v>126235.2</v>
      </c>
      <c r="BL23" s="294">
        <v>132238.9</v>
      </c>
      <c r="BM23" s="35">
        <v>130454.1</v>
      </c>
      <c r="BN23" s="35">
        <v>133195.79999999999</v>
      </c>
      <c r="BO23" s="35">
        <v>131645.20000000001</v>
      </c>
      <c r="BP23" s="17">
        <v>140372.9</v>
      </c>
      <c r="BQ23" s="283">
        <v>136457.20000000001</v>
      </c>
      <c r="BR23" s="35">
        <v>138797</v>
      </c>
      <c r="BS23" s="35">
        <v>136250.1</v>
      </c>
      <c r="BT23" s="251">
        <v>144496</v>
      </c>
      <c r="BU23" s="17">
        <v>139760</v>
      </c>
      <c r="BV23" s="17">
        <v>143964.70000000001</v>
      </c>
      <c r="BW23" s="17">
        <v>140274.79999999999</v>
      </c>
      <c r="BX23" s="17">
        <v>147851.20000000001</v>
      </c>
      <c r="BY23" s="250">
        <v>148485.29999999999</v>
      </c>
      <c r="BZ23" s="17">
        <v>149916.4</v>
      </c>
      <c r="CA23" s="17">
        <v>145939.5</v>
      </c>
      <c r="CB23" s="251">
        <v>155173.20000000001</v>
      </c>
      <c r="CC23" s="17">
        <v>152804.5</v>
      </c>
      <c r="CD23" s="86">
        <v>152437.70000000001</v>
      </c>
      <c r="CE23" s="117">
        <v>149839.29999999999</v>
      </c>
      <c r="CF23" s="112">
        <v>159465.94766666667</v>
      </c>
      <c r="CG23" s="250">
        <v>157250.70000000001</v>
      </c>
      <c r="CH23" s="17">
        <v>159070.48066666699</v>
      </c>
      <c r="CI23" s="17">
        <v>158468.37233333333</v>
      </c>
      <c r="CJ23" s="251">
        <v>166516.99766666666</v>
      </c>
      <c r="CK23" s="17">
        <v>164421.47466666668</v>
      </c>
      <c r="CL23" s="17">
        <v>164200.95600000001</v>
      </c>
      <c r="CM23" s="17">
        <v>166865.66166666665</v>
      </c>
      <c r="CN23" s="17">
        <v>176082.58499999996</v>
      </c>
      <c r="CO23" s="250">
        <v>173332.72099999999</v>
      </c>
      <c r="CP23" s="17">
        <v>174457.1</v>
      </c>
      <c r="CQ23" s="17">
        <v>173129.59900000002</v>
      </c>
      <c r="CR23" s="251">
        <v>184385.97866666666</v>
      </c>
      <c r="CS23" s="250">
        <v>178123.79399999999</v>
      </c>
      <c r="CT23" s="17">
        <v>182857.33433333333</v>
      </c>
      <c r="CU23" s="17">
        <v>175777.5273333333</v>
      </c>
      <c r="CV23" s="251">
        <v>187339.65566666666</v>
      </c>
      <c r="CW23" s="250">
        <v>186297.70166666666</v>
      </c>
      <c r="CX23" s="251">
        <v>185263.59066666666</v>
      </c>
      <c r="CY23" s="251"/>
      <c r="CZ23" s="17"/>
      <c r="DA23" s="251">
        <v>179910.95166666666</v>
      </c>
      <c r="DB23" s="251">
        <v>188466.93900000001</v>
      </c>
    </row>
    <row r="24" spans="1:106" ht="30" customHeight="1" x14ac:dyDescent="0.25">
      <c r="A24" s="154"/>
      <c r="B24" s="174" t="s">
        <v>13</v>
      </c>
      <c r="C24" s="188" t="s">
        <v>34</v>
      </c>
      <c r="D24" s="200" t="s">
        <v>15</v>
      </c>
      <c r="E24" s="16">
        <v>900.51428571428562</v>
      </c>
      <c r="F24" s="16">
        <v>1065.7193548387097</v>
      </c>
      <c r="G24" s="16">
        <v>1056.0787878787878</v>
      </c>
      <c r="H24" s="16">
        <v>1207.3920634920635</v>
      </c>
      <c r="I24" s="227">
        <v>1128.1815384615386</v>
      </c>
      <c r="J24" s="40">
        <v>1247.7098360655739</v>
      </c>
      <c r="K24" s="40">
        <v>1217.2078125</v>
      </c>
      <c r="L24" s="228">
        <v>1382.6951612903224</v>
      </c>
      <c r="M24" s="40">
        <v>2111.9968749999998</v>
      </c>
      <c r="N24" s="16">
        <v>2149.8819672131144</v>
      </c>
      <c r="O24" s="41">
        <v>1974</v>
      </c>
      <c r="P24" s="41">
        <v>2031.4</v>
      </c>
      <c r="Q24" s="245">
        <v>1914.625396825397</v>
      </c>
      <c r="R24" s="16">
        <v>2035.2245901639344</v>
      </c>
      <c r="S24" s="41">
        <v>1971.9</v>
      </c>
      <c r="T24" s="246">
        <v>2237.3403225806446</v>
      </c>
      <c r="U24" s="16">
        <v>2216.1730158730156</v>
      </c>
      <c r="V24" s="16">
        <v>2492.3629032258063</v>
      </c>
      <c r="W24" s="42">
        <v>2417.3000000000002</v>
      </c>
      <c r="X24" s="246">
        <v>2773.0583603226009</v>
      </c>
      <c r="Y24" s="26">
        <v>2733.7375000000002</v>
      </c>
      <c r="Z24" s="26">
        <v>2895.2419354838707</v>
      </c>
      <c r="AA24" s="16">
        <v>2780.3878787878789</v>
      </c>
      <c r="AB24" s="16">
        <v>3071.5</v>
      </c>
      <c r="AC24" s="272">
        <v>3060.4619047619044</v>
      </c>
      <c r="AD24" s="26">
        <v>3211.3714285714282</v>
      </c>
      <c r="AE24" s="16">
        <v>3115.436923076923</v>
      </c>
      <c r="AF24" s="246">
        <v>3517.9741935483876</v>
      </c>
      <c r="AG24" s="26">
        <v>3443.2</v>
      </c>
      <c r="AH24" s="26">
        <v>3802.0245901639346</v>
      </c>
      <c r="AI24" s="16">
        <v>1.9363851762156006</v>
      </c>
      <c r="AJ24" s="16">
        <v>4001.45</v>
      </c>
      <c r="AK24" s="272">
        <v>3996.9984375000004</v>
      </c>
      <c r="AL24" s="26">
        <v>4280</v>
      </c>
      <c r="AM24" s="16">
        <v>4043</v>
      </c>
      <c r="AN24" s="246">
        <v>4449.7</v>
      </c>
      <c r="AO24" s="26">
        <f>SUM(AL23:AN23)/SUM(AL9:AN9)</f>
        <v>4301.9915376344088</v>
      </c>
      <c r="AP24" s="26">
        <v>4574.1583492063492</v>
      </c>
      <c r="AQ24" s="16">
        <v>4451.3999999999996</v>
      </c>
      <c r="AR24" s="16">
        <v>4917.1000000000004</v>
      </c>
      <c r="AS24" s="272">
        <v>4400.7428571428582</v>
      </c>
      <c r="AT24" s="26">
        <v>5073.2380645161293</v>
      </c>
      <c r="AU24" s="16">
        <v>4710.6260606060605</v>
      </c>
      <c r="AV24" s="246">
        <v>5145.4252187499997</v>
      </c>
      <c r="AW24" s="26">
        <v>5112.7095238095244</v>
      </c>
      <c r="AX24" s="26">
        <v>5333.2645161290329</v>
      </c>
      <c r="AY24" s="16">
        <v>4990.5</v>
      </c>
      <c r="AZ24" s="16">
        <v>5453.3676562500004</v>
      </c>
      <c r="BA24" s="272">
        <v>5400.9</v>
      </c>
      <c r="BB24" s="26">
        <v>5671.7701612903229</v>
      </c>
      <c r="BC24" s="16">
        <v>5331.0471692307692</v>
      </c>
      <c r="BD24" s="246">
        <v>5865.6</v>
      </c>
      <c r="BE24" s="26">
        <v>5737.8</v>
      </c>
      <c r="BF24" s="26">
        <v>5958.2</v>
      </c>
      <c r="BG24" s="16">
        <v>5567.3</v>
      </c>
      <c r="BH24" s="16">
        <v>6047</v>
      </c>
      <c r="BI24" s="272">
        <v>5953.2</v>
      </c>
      <c r="BJ24" s="26">
        <v>6186.9</v>
      </c>
      <c r="BK24" s="26">
        <v>5826.2</v>
      </c>
      <c r="BL24" s="262">
        <v>6398.7</v>
      </c>
      <c r="BM24" s="26">
        <v>6312.3</v>
      </c>
      <c r="BN24" s="26">
        <v>6445</v>
      </c>
      <c r="BO24" s="26">
        <v>6075.9</v>
      </c>
      <c r="BP24" s="37">
        <v>6684.4</v>
      </c>
      <c r="BQ24" s="272">
        <v>6602.8</v>
      </c>
      <c r="BR24" s="26">
        <v>6716</v>
      </c>
      <c r="BS24" s="26">
        <v>6193.2</v>
      </c>
      <c r="BT24" s="295">
        <v>6773.3</v>
      </c>
      <c r="BU24" s="26">
        <v>6762.9</v>
      </c>
      <c r="BV24" s="26">
        <v>6855.5</v>
      </c>
      <c r="BW24" s="26">
        <v>6474.2</v>
      </c>
      <c r="BX24" s="26">
        <v>7154.1</v>
      </c>
      <c r="BY24" s="272">
        <v>6960.2</v>
      </c>
      <c r="BZ24" s="26">
        <v>7372.9</v>
      </c>
      <c r="CA24" s="26">
        <v>6840.9</v>
      </c>
      <c r="CB24" s="262">
        <v>7508.4</v>
      </c>
      <c r="CC24" s="16">
        <v>7162.7</v>
      </c>
      <c r="CD24" s="87">
        <v>7496.9</v>
      </c>
      <c r="CE24" s="112">
        <v>7023.7</v>
      </c>
      <c r="CF24" s="112">
        <v>7593.6165555555554</v>
      </c>
      <c r="CG24" s="245">
        <v>7371.1</v>
      </c>
      <c r="CH24" s="16">
        <v>7823.138393442624</v>
      </c>
      <c r="CI24" s="16">
        <v>7313.9248769230771</v>
      </c>
      <c r="CJ24" s="246">
        <v>8057.2740806451611</v>
      </c>
      <c r="CK24" s="16">
        <v>7829.5940317460318</v>
      </c>
      <c r="CL24" s="16">
        <v>7945.2075483870967</v>
      </c>
      <c r="CM24" s="16">
        <v>7584.802803030303</v>
      </c>
      <c r="CN24" s="16">
        <v>8253.8711718749983</v>
      </c>
      <c r="CO24" s="245">
        <v>8387.0671451612889</v>
      </c>
      <c r="CP24" s="16">
        <v>8307.5</v>
      </c>
      <c r="CQ24" s="16">
        <v>7869.5272272727279</v>
      </c>
      <c r="CR24" s="246">
        <v>8643.0927499999998</v>
      </c>
      <c r="CS24" s="245">
        <v>8482.0854285714286</v>
      </c>
      <c r="CT24" s="16">
        <v>8847.935532258065</v>
      </c>
      <c r="CU24" s="16">
        <v>8239.571593749999</v>
      </c>
      <c r="CV24" s="246">
        <v>9064.8220483870955</v>
      </c>
      <c r="CW24" s="245">
        <v>8732.7047656249997</v>
      </c>
      <c r="CX24" s="246">
        <v>9111.3241311475413</v>
      </c>
      <c r="CY24" s="246"/>
      <c r="CZ24" s="16"/>
      <c r="DA24" s="246">
        <v>8433.3258593749997</v>
      </c>
      <c r="DB24" s="246">
        <v>9119.3680161290322</v>
      </c>
    </row>
    <row r="25" spans="1:106" ht="30" customHeight="1" x14ac:dyDescent="0.35">
      <c r="A25" s="157"/>
      <c r="B25" s="171" t="s">
        <v>32</v>
      </c>
      <c r="C25" s="181" t="s">
        <v>18</v>
      </c>
      <c r="D25" s="195" t="s">
        <v>15</v>
      </c>
      <c r="E25" s="67">
        <v>18575.766666666666</v>
      </c>
      <c r="F25" s="67">
        <v>21688.566666666666</v>
      </c>
      <c r="G25" s="67">
        <v>22782.466666666664</v>
      </c>
      <c r="H25" s="67">
        <v>24885.866666666669</v>
      </c>
      <c r="I25" s="211">
        <v>24059.7</v>
      </c>
      <c r="J25" s="67">
        <v>25004</v>
      </c>
      <c r="K25" s="67">
        <v>25615.1</v>
      </c>
      <c r="L25" s="212">
        <v>28248.166666666668</v>
      </c>
      <c r="M25" s="67">
        <v>44472.436666666668</v>
      </c>
      <c r="N25" s="67">
        <v>43205.036666666674</v>
      </c>
      <c r="O25" s="67">
        <v>41656.699999999997</v>
      </c>
      <c r="P25" s="67">
        <v>42259.26666666667</v>
      </c>
      <c r="Q25" s="211">
        <v>39846.833333333336</v>
      </c>
      <c r="R25" s="67">
        <v>41031.699999999997</v>
      </c>
      <c r="S25" s="67">
        <v>42329.599999999999</v>
      </c>
      <c r="T25" s="212">
        <v>45822.733333333337</v>
      </c>
      <c r="U25" s="67">
        <v>46104.066666666673</v>
      </c>
      <c r="V25" s="67">
        <v>50998.1</v>
      </c>
      <c r="W25" s="68">
        <v>51850.566666666673</v>
      </c>
      <c r="X25" s="212">
        <v>57643.3</v>
      </c>
      <c r="Y25" s="68">
        <v>57711.1</v>
      </c>
      <c r="Z25" s="68">
        <v>59194.466666666667</v>
      </c>
      <c r="AA25" s="67">
        <v>60489.266666666663</v>
      </c>
      <c r="AB25" s="67">
        <v>64793.4</v>
      </c>
      <c r="AC25" s="267">
        <v>63427.5</v>
      </c>
      <c r="AD25" s="68">
        <v>66572.3</v>
      </c>
      <c r="AE25" s="67">
        <v>66541.53333333334</v>
      </c>
      <c r="AF25" s="212">
        <v>71662.533333333326</v>
      </c>
      <c r="AG25" s="68">
        <v>73476.600000000006</v>
      </c>
      <c r="AH25" s="68">
        <v>76149</v>
      </c>
      <c r="AI25" s="67">
        <v>74886.63</v>
      </c>
      <c r="AJ25" s="67">
        <v>81359.233333333337</v>
      </c>
      <c r="AK25" s="267">
        <v>83853.266666666663</v>
      </c>
      <c r="AL25" s="68">
        <v>85531.5</v>
      </c>
      <c r="AM25" s="67">
        <v>84711.384666666665</v>
      </c>
      <c r="AN25" s="212">
        <v>91820</v>
      </c>
      <c r="AO25" s="68">
        <f>AVERAGE(AL25:AN25)</f>
        <v>87354.294888888893</v>
      </c>
      <c r="AP25" s="68">
        <v>94405.480666666685</v>
      </c>
      <c r="AQ25" s="67">
        <v>94713.733333333337</v>
      </c>
      <c r="AR25" s="67">
        <v>101473.1</v>
      </c>
      <c r="AS25" s="267">
        <v>90790.066666666666</v>
      </c>
      <c r="AT25" s="68">
        <v>103077.49</v>
      </c>
      <c r="AU25" s="67">
        <v>101842.65333333334</v>
      </c>
      <c r="AV25" s="212">
        <v>107955.86666666665</v>
      </c>
      <c r="AW25" s="68">
        <v>105589.86666666665</v>
      </c>
      <c r="AX25" s="68">
        <v>108454.3</v>
      </c>
      <c r="AY25" s="67">
        <v>108008</v>
      </c>
      <c r="AZ25" s="67">
        <v>114530.89</v>
      </c>
      <c r="BA25" s="267">
        <v>111643.6</v>
      </c>
      <c r="BB25" s="68">
        <v>115452.45</v>
      </c>
      <c r="BC25" s="67">
        <v>113722.64966666668</v>
      </c>
      <c r="BD25" s="212">
        <v>119440.1</v>
      </c>
      <c r="BE25" s="68">
        <v>118728</v>
      </c>
      <c r="BF25" s="68">
        <v>119517.4</v>
      </c>
      <c r="BG25" s="67">
        <v>117015.9</v>
      </c>
      <c r="BH25" s="67">
        <v>125207.7</v>
      </c>
      <c r="BI25" s="267">
        <v>123302.1</v>
      </c>
      <c r="BJ25" s="68">
        <v>124063.2</v>
      </c>
      <c r="BK25" s="68">
        <v>124496.5</v>
      </c>
      <c r="BL25" s="288">
        <v>130503.6</v>
      </c>
      <c r="BM25" s="68">
        <v>128770</v>
      </c>
      <c r="BN25" s="68">
        <v>131506.5</v>
      </c>
      <c r="BO25" s="68">
        <v>129922.4</v>
      </c>
      <c r="BP25" s="67">
        <v>138600.79999999999</v>
      </c>
      <c r="BQ25" s="267">
        <v>134733.4</v>
      </c>
      <c r="BR25" s="68">
        <v>137067</v>
      </c>
      <c r="BS25" s="68">
        <v>134491.70000000001</v>
      </c>
      <c r="BT25" s="212">
        <v>142709.70000000001</v>
      </c>
      <c r="BU25" s="68">
        <v>138006.20000000001</v>
      </c>
      <c r="BV25" s="68">
        <v>142195.79999999999</v>
      </c>
      <c r="BW25" s="68">
        <v>138486.9</v>
      </c>
      <c r="BX25" s="68">
        <v>146053.20000000001</v>
      </c>
      <c r="BY25" s="267">
        <v>146652</v>
      </c>
      <c r="BZ25" s="68">
        <v>148111.79999999999</v>
      </c>
      <c r="CA25" s="68">
        <v>144141.70000000001</v>
      </c>
      <c r="CB25" s="288">
        <v>153358.20000000001</v>
      </c>
      <c r="CC25" s="118">
        <v>150987.5</v>
      </c>
      <c r="CD25" s="95">
        <v>150643.6</v>
      </c>
      <c r="CE25" s="109">
        <v>148052.20000000001</v>
      </c>
      <c r="CF25" s="109">
        <v>157658.99333333335</v>
      </c>
      <c r="CG25" s="318">
        <v>155510.29999999999</v>
      </c>
      <c r="CH25" s="118">
        <v>157311.18099999998</v>
      </c>
      <c r="CI25" s="118">
        <v>156700.12566666666</v>
      </c>
      <c r="CJ25" s="319">
        <v>164748.12166666667</v>
      </c>
      <c r="CK25" s="118">
        <v>162672.37466666667</v>
      </c>
      <c r="CL25" s="118">
        <v>162522.64000000001</v>
      </c>
      <c r="CM25" s="118">
        <v>165151.81299999999</v>
      </c>
      <c r="CN25" s="118">
        <v>174387.56866666666</v>
      </c>
      <c r="CO25" s="318">
        <v>171689.04833333331</v>
      </c>
      <c r="CP25" s="118">
        <v>172806.39999999999</v>
      </c>
      <c r="CQ25" s="118">
        <v>171441.38499999998</v>
      </c>
      <c r="CR25" s="319">
        <v>182697.48433333333</v>
      </c>
      <c r="CS25" s="318">
        <v>176466.43366666665</v>
      </c>
      <c r="CT25" s="118">
        <v>181199.69733333332</v>
      </c>
      <c r="CU25" s="118">
        <v>174161.84</v>
      </c>
      <c r="CV25" s="319">
        <v>185692.16866666669</v>
      </c>
      <c r="CW25" s="318">
        <v>184635.34633333332</v>
      </c>
      <c r="CX25" s="319">
        <v>183623.17366666664</v>
      </c>
      <c r="CY25" s="319"/>
      <c r="CZ25" s="118"/>
      <c r="DA25" s="319">
        <v>178259.95533333332</v>
      </c>
      <c r="DB25" s="319">
        <v>186829.23066666667</v>
      </c>
    </row>
    <row r="26" spans="1:106" ht="30" customHeight="1" x14ac:dyDescent="0.25">
      <c r="A26" s="158"/>
      <c r="B26" s="172" t="s">
        <v>29</v>
      </c>
      <c r="C26" s="182" t="s">
        <v>20</v>
      </c>
      <c r="D26" s="196"/>
      <c r="E26" s="69">
        <v>0.9820000000000001</v>
      </c>
      <c r="F26" s="69">
        <v>0.98466666666666658</v>
      </c>
      <c r="G26" s="69">
        <v>0.98066666666666658</v>
      </c>
      <c r="H26" s="69">
        <v>0.98166666666666658</v>
      </c>
      <c r="I26" s="223">
        <v>0.98433333333333328</v>
      </c>
      <c r="J26" s="69">
        <v>0.98566666666666658</v>
      </c>
      <c r="K26" s="69">
        <v>0.98666666666666669</v>
      </c>
      <c r="L26" s="224">
        <v>0.98866666666666658</v>
      </c>
      <c r="M26" s="69">
        <v>0.98706310068753356</v>
      </c>
      <c r="N26" s="69">
        <v>0.98836575877355237</v>
      </c>
      <c r="O26" s="69">
        <v>0.98921425321311174</v>
      </c>
      <c r="P26" s="69">
        <v>0.9906666666666667</v>
      </c>
      <c r="Q26" s="223">
        <v>0.99104034324461987</v>
      </c>
      <c r="R26" s="69">
        <v>0.9916666666666667</v>
      </c>
      <c r="S26" s="69">
        <v>0.99099999999999999</v>
      </c>
      <c r="T26" s="224">
        <v>0.99099999999999999</v>
      </c>
      <c r="U26" s="69">
        <v>0.99065316419681437</v>
      </c>
      <c r="V26" s="69">
        <v>0.99</v>
      </c>
      <c r="W26" s="70">
        <v>0.99</v>
      </c>
      <c r="X26" s="224">
        <v>0.99</v>
      </c>
      <c r="Y26" s="70">
        <v>0.9895638526010635</v>
      </c>
      <c r="Z26" s="70">
        <v>0.98929500571014739</v>
      </c>
      <c r="AA26" s="69">
        <v>0.98889516178252868</v>
      </c>
      <c r="AB26" s="69">
        <v>0.98882976558684677</v>
      </c>
      <c r="AC26" s="271">
        <v>0.98689584672092767</v>
      </c>
      <c r="AD26" s="70">
        <v>0.98715131348719154</v>
      </c>
      <c r="AE26" s="69">
        <v>0.9857839423930661</v>
      </c>
      <c r="AF26" s="224">
        <v>0.98566182546924985</v>
      </c>
      <c r="AG26" s="70">
        <v>0.98499999999999999</v>
      </c>
      <c r="AH26" s="70">
        <v>0.98501014343091575</v>
      </c>
      <c r="AI26" s="69">
        <v>0.98381261327660374</v>
      </c>
      <c r="AJ26" s="69">
        <v>0.98382675896302507</v>
      </c>
      <c r="AK26" s="271">
        <v>0.98339339793649827</v>
      </c>
      <c r="AL26" s="70">
        <v>0.98299999999999998</v>
      </c>
      <c r="AM26" s="69">
        <v>0.98214684321432244</v>
      </c>
      <c r="AN26" s="224">
        <v>0.98299999999999998</v>
      </c>
      <c r="AO26" s="70">
        <f>SUM(AL25:AN25)/SUM(AL23:AN23)</f>
        <v>0.98252650742180758</v>
      </c>
      <c r="AP26" s="70">
        <v>0.9828035533892443</v>
      </c>
      <c r="AQ26" s="69">
        <v>0.98200913378331178</v>
      </c>
      <c r="AR26" s="69">
        <v>0.98299999999999998</v>
      </c>
      <c r="AS26" s="271">
        <v>0.98241061754364689</v>
      </c>
      <c r="AT26" s="70">
        <v>0.98312368164939901</v>
      </c>
      <c r="AU26" s="69">
        <v>0.98270051909791378</v>
      </c>
      <c r="AV26" s="224">
        <v>0.98346434519166326</v>
      </c>
      <c r="AW26" s="70">
        <v>0.98344896487340749</v>
      </c>
      <c r="AX26" s="70">
        <v>0.98397307949134827</v>
      </c>
      <c r="AY26" s="69">
        <v>0.98399999999999999</v>
      </c>
      <c r="AZ26" s="69">
        <v>0.98444678235235294</v>
      </c>
      <c r="BA26" s="271">
        <v>0.98399999999999999</v>
      </c>
      <c r="BB26" s="70">
        <v>0.98494979734807142</v>
      </c>
      <c r="BC26" s="69">
        <v>0.98455895025419826</v>
      </c>
      <c r="BD26" s="224">
        <v>0.98499999999999999</v>
      </c>
      <c r="BE26" s="70">
        <v>0.98540000000000005</v>
      </c>
      <c r="BF26" s="70">
        <v>0.98540000000000005</v>
      </c>
      <c r="BG26" s="69">
        <v>0.98519999999999996</v>
      </c>
      <c r="BH26" s="69">
        <v>0.98599999999999999</v>
      </c>
      <c r="BI26" s="271">
        <v>0.98629999999999995</v>
      </c>
      <c r="BJ26" s="70">
        <v>0.98619999999999997</v>
      </c>
      <c r="BK26" s="70">
        <v>0.98619999999999997</v>
      </c>
      <c r="BL26" s="289">
        <v>0.9869</v>
      </c>
      <c r="BM26" s="70">
        <v>0.98709999999999998</v>
      </c>
      <c r="BN26" s="70">
        <v>0.98729999999999996</v>
      </c>
      <c r="BO26" s="70">
        <v>0.9869</v>
      </c>
      <c r="BP26" s="69">
        <v>0.98740000000000006</v>
      </c>
      <c r="BQ26" s="271">
        <v>0.98740000000000006</v>
      </c>
      <c r="BR26" s="70">
        <v>0.98750000000000004</v>
      </c>
      <c r="BS26" s="70">
        <v>0.98709999999999998</v>
      </c>
      <c r="BT26" s="224">
        <v>0.98760000000000003</v>
      </c>
      <c r="BU26" s="70">
        <v>0.98740000000000006</v>
      </c>
      <c r="BV26" s="70">
        <v>0.98770000000000002</v>
      </c>
      <c r="BW26" s="70">
        <v>0.98729999999999996</v>
      </c>
      <c r="BX26" s="70">
        <v>0.98780000000000001</v>
      </c>
      <c r="BY26" s="271">
        <v>0.98770000000000002</v>
      </c>
      <c r="BZ26" s="70">
        <v>0.98799999999999999</v>
      </c>
      <c r="CA26" s="70">
        <v>0.98770000000000002</v>
      </c>
      <c r="CB26" s="289">
        <v>0.98829999999999996</v>
      </c>
      <c r="CC26" s="119">
        <v>0.98809999999999998</v>
      </c>
      <c r="CD26" s="96">
        <v>98.82</v>
      </c>
      <c r="CE26" s="110">
        <v>0.98809999999999998</v>
      </c>
      <c r="CF26" s="110">
        <v>0.98866871354183772</v>
      </c>
      <c r="CG26" s="320">
        <v>0.9889</v>
      </c>
      <c r="CH26" s="119">
        <v>0.98894012478435067</v>
      </c>
      <c r="CI26" s="119">
        <v>0.98884164303178912</v>
      </c>
      <c r="CJ26" s="321">
        <v>0.98937720458099454</v>
      </c>
      <c r="CK26" s="119">
        <v>0.98939999999999995</v>
      </c>
      <c r="CL26" s="119">
        <v>0.98977889020329457</v>
      </c>
      <c r="CM26" s="119">
        <v>0.98972917106162761</v>
      </c>
      <c r="CN26" s="119">
        <v>0.99037374233611297</v>
      </c>
      <c r="CO26" s="320">
        <v>0.99051723957724835</v>
      </c>
      <c r="CP26" s="119">
        <v>0.99051723957724835</v>
      </c>
      <c r="CQ26" s="119">
        <v>0.99024884242930633</v>
      </c>
      <c r="CR26" s="321">
        <v>0.99080000000000001</v>
      </c>
      <c r="CS26" s="320">
        <v>0.99069545793902558</v>
      </c>
      <c r="CT26" s="119">
        <v>0.99093480714873439</v>
      </c>
      <c r="CU26" s="119">
        <v>0.9908083396219961</v>
      </c>
      <c r="CV26" s="321">
        <v>0.99120588220290451</v>
      </c>
      <c r="CW26" s="320">
        <v>0.99107688759194834</v>
      </c>
      <c r="CX26" s="321">
        <v>0.99114549710443911</v>
      </c>
      <c r="CY26" s="321"/>
      <c r="CZ26" s="119"/>
      <c r="DA26" s="321">
        <v>0.9908232582950689</v>
      </c>
      <c r="DB26" s="321">
        <v>0.99131036805700268</v>
      </c>
    </row>
    <row r="27" spans="1:106" ht="30" customHeight="1" x14ac:dyDescent="0.35">
      <c r="A27" s="159"/>
      <c r="B27" s="175" t="s">
        <v>32</v>
      </c>
      <c r="C27" s="179" t="s">
        <v>18</v>
      </c>
      <c r="D27" s="193" t="s">
        <v>15</v>
      </c>
      <c r="E27" s="15">
        <v>335.03333333333336</v>
      </c>
      <c r="F27" s="15">
        <v>336.3</v>
      </c>
      <c r="G27" s="15">
        <v>451.26666666666671</v>
      </c>
      <c r="H27" s="15">
        <v>469.36666666666662</v>
      </c>
      <c r="I27" s="229">
        <v>384.23333333333329</v>
      </c>
      <c r="J27" s="43">
        <v>366.1</v>
      </c>
      <c r="K27" s="43">
        <v>352</v>
      </c>
      <c r="L27" s="230">
        <v>327.53333333333336</v>
      </c>
      <c r="M27" s="43">
        <v>583.46</v>
      </c>
      <c r="N27" s="15">
        <v>509.23666666666668</v>
      </c>
      <c r="O27" s="15">
        <v>455.43333333333334</v>
      </c>
      <c r="P27" s="15">
        <v>400.9666666666667</v>
      </c>
      <c r="Q27" s="207">
        <v>360.3</v>
      </c>
      <c r="R27" s="15">
        <v>351.23333333333335</v>
      </c>
      <c r="S27" s="15">
        <v>394.93333333333339</v>
      </c>
      <c r="T27" s="208">
        <v>415.63333333333327</v>
      </c>
      <c r="U27" s="15">
        <v>435.56666666666666</v>
      </c>
      <c r="V27" s="15">
        <v>510.73333333333335</v>
      </c>
      <c r="W27" s="24">
        <v>524.0333333333333</v>
      </c>
      <c r="X27" s="208">
        <v>579.86666666666667</v>
      </c>
      <c r="Y27" s="24">
        <v>608.63333333333333</v>
      </c>
      <c r="Z27" s="24">
        <v>640.5333333333333</v>
      </c>
      <c r="AA27" s="15">
        <v>679.3</v>
      </c>
      <c r="AB27" s="15">
        <v>731.9</v>
      </c>
      <c r="AC27" s="266">
        <v>842.16666666666663</v>
      </c>
      <c r="AD27" s="24">
        <v>866.53333333333342</v>
      </c>
      <c r="AE27" s="15">
        <v>959.6</v>
      </c>
      <c r="AF27" s="208">
        <v>1042.2666666666667</v>
      </c>
      <c r="AG27" s="24">
        <v>1126.4000000000001</v>
      </c>
      <c r="AH27" s="24">
        <v>1158.8333333333333</v>
      </c>
      <c r="AI27" s="15">
        <v>1232.2839999999999</v>
      </c>
      <c r="AJ27" s="15">
        <v>1337.4</v>
      </c>
      <c r="AK27" s="266">
        <v>1416.0333333333335</v>
      </c>
      <c r="AL27" s="24">
        <v>1496.1</v>
      </c>
      <c r="AM27" s="15">
        <v>1539.8906666666669</v>
      </c>
      <c r="AN27" s="208">
        <v>1624.4</v>
      </c>
      <c r="AO27" s="24">
        <f>AVERAGE(AL27:AN27)</f>
        <v>1553.4635555555553</v>
      </c>
      <c r="AP27" s="24">
        <v>1651.8446666666666</v>
      </c>
      <c r="AQ27" s="15">
        <v>1733.8</v>
      </c>
      <c r="AR27" s="15">
        <v>1786.8</v>
      </c>
      <c r="AS27" s="266">
        <v>1625.5333333333335</v>
      </c>
      <c r="AT27" s="24">
        <v>1769.43</v>
      </c>
      <c r="AU27" s="15">
        <v>1791.12</v>
      </c>
      <c r="AV27" s="208">
        <v>1813.2046666666665</v>
      </c>
      <c r="AW27" s="24">
        <v>1777.0333333333335</v>
      </c>
      <c r="AX27" s="24">
        <v>1766.5</v>
      </c>
      <c r="AY27" s="15">
        <v>1781.9</v>
      </c>
      <c r="AZ27" s="15">
        <v>1807.62</v>
      </c>
      <c r="BA27" s="266">
        <v>1776.3</v>
      </c>
      <c r="BB27" s="24">
        <v>1764.1333333333332</v>
      </c>
      <c r="BC27" s="15">
        <v>1783.3723333333335</v>
      </c>
      <c r="BD27" s="208">
        <v>1781.6</v>
      </c>
      <c r="BE27" s="24">
        <v>1764.9</v>
      </c>
      <c r="BF27" s="24">
        <v>1633.4</v>
      </c>
      <c r="BG27" s="15">
        <v>1752.5</v>
      </c>
      <c r="BH27" s="15">
        <v>1778.4</v>
      </c>
      <c r="BI27" s="266">
        <v>1714.8</v>
      </c>
      <c r="BJ27" s="24">
        <v>1737.7</v>
      </c>
      <c r="BK27" s="24">
        <v>1738.7</v>
      </c>
      <c r="BL27" s="286">
        <v>1735.3</v>
      </c>
      <c r="BM27" s="24">
        <v>1684.1</v>
      </c>
      <c r="BN27" s="24">
        <v>1689.3</v>
      </c>
      <c r="BO27" s="24">
        <v>1722.8</v>
      </c>
      <c r="BP27" s="15">
        <v>1772.1</v>
      </c>
      <c r="BQ27" s="266">
        <v>1723.8</v>
      </c>
      <c r="BR27" s="24">
        <v>1730</v>
      </c>
      <c r="BS27" s="24">
        <v>1758.5</v>
      </c>
      <c r="BT27" s="208">
        <v>1786.3</v>
      </c>
      <c r="BU27" s="59">
        <v>1759.8</v>
      </c>
      <c r="BV27" s="59">
        <v>1768.9</v>
      </c>
      <c r="BW27" s="59">
        <v>1787.9</v>
      </c>
      <c r="BX27" s="59">
        <v>1798</v>
      </c>
      <c r="BY27" s="299">
        <v>1833.3</v>
      </c>
      <c r="BZ27" s="59">
        <v>1804.7</v>
      </c>
      <c r="CA27" s="59">
        <v>1797.8</v>
      </c>
      <c r="CB27" s="300">
        <v>1815.5</v>
      </c>
      <c r="CC27" s="15">
        <v>1817</v>
      </c>
      <c r="CD27" s="88">
        <v>1794.1</v>
      </c>
      <c r="CE27" s="113">
        <v>1787.1</v>
      </c>
      <c r="CF27" s="113">
        <v>1806.9543333333331</v>
      </c>
      <c r="CG27" s="207">
        <v>1740.4</v>
      </c>
      <c r="CH27" s="15">
        <v>1759.2996666666668</v>
      </c>
      <c r="CI27" s="15">
        <v>1768.2466666666667</v>
      </c>
      <c r="CJ27" s="208">
        <v>1768.8760000000002</v>
      </c>
      <c r="CK27" s="15">
        <v>1749.1000000000001</v>
      </c>
      <c r="CL27" s="15">
        <v>1678.316</v>
      </c>
      <c r="CM27" s="15">
        <v>1713.8486666666668</v>
      </c>
      <c r="CN27" s="15">
        <v>1695.0163333333333</v>
      </c>
      <c r="CO27" s="207">
        <v>1643.6726666666666</v>
      </c>
      <c r="CP27" s="15">
        <v>1650.7</v>
      </c>
      <c r="CQ27" s="15">
        <v>1688.2139999999999</v>
      </c>
      <c r="CR27" s="208">
        <v>1688.4943333333333</v>
      </c>
      <c r="CS27" s="207">
        <v>1657.3603333333333</v>
      </c>
      <c r="CT27" s="15">
        <v>1657.6369999999999</v>
      </c>
      <c r="CU27" s="15">
        <v>1615.6873333333333</v>
      </c>
      <c r="CV27" s="208">
        <v>1647.4870000000001</v>
      </c>
      <c r="CW27" s="207">
        <v>1662.3553333333332</v>
      </c>
      <c r="CX27" s="208">
        <v>1640.4170000000001</v>
      </c>
      <c r="CY27" s="208"/>
      <c r="CZ27" s="15"/>
      <c r="DA27" s="208">
        <v>1650.9963333333333</v>
      </c>
      <c r="DB27" s="208">
        <v>1637.7083333333333</v>
      </c>
    </row>
    <row r="28" spans="1:106" ht="30" customHeight="1" x14ac:dyDescent="0.25">
      <c r="A28" s="160"/>
      <c r="B28" s="176" t="s">
        <v>28</v>
      </c>
      <c r="C28" s="180" t="s">
        <v>20</v>
      </c>
      <c r="D28" s="194"/>
      <c r="E28" s="38">
        <v>1.8000000000000002E-2</v>
      </c>
      <c r="F28" s="38">
        <v>1.5333333333333332E-2</v>
      </c>
      <c r="G28" s="38">
        <v>1.9333333333333331E-2</v>
      </c>
      <c r="H28" s="38">
        <v>1.8333333333333333E-2</v>
      </c>
      <c r="I28" s="231">
        <v>1.5666666666666666E-2</v>
      </c>
      <c r="J28" s="44">
        <v>1.4333333333333332E-2</v>
      </c>
      <c r="K28" s="44">
        <v>1.3333333333333334E-2</v>
      </c>
      <c r="L28" s="232">
        <v>1.1333333333333334E-2</v>
      </c>
      <c r="M28" s="44">
        <v>1.2936091549052717E-2</v>
      </c>
      <c r="N28" s="38">
        <v>1.163439691749743E-2</v>
      </c>
      <c r="O28" s="38">
        <v>1.0785746786888336E-2</v>
      </c>
      <c r="P28" s="38">
        <v>9.3333333333333324E-3</v>
      </c>
      <c r="Q28" s="252">
        <v>8.9596567553801108E-3</v>
      </c>
      <c r="R28" s="38">
        <v>8.3333333333333332E-3</v>
      </c>
      <c r="S28" s="44">
        <v>8.9999999999999993E-3</v>
      </c>
      <c r="T28" s="232">
        <v>8.9999999999999993E-3</v>
      </c>
      <c r="U28" s="38">
        <v>9.3468358031857535E-3</v>
      </c>
      <c r="V28" s="38">
        <v>0.01</v>
      </c>
      <c r="W28" s="32">
        <v>0.01</v>
      </c>
      <c r="X28" s="232">
        <v>0.01</v>
      </c>
      <c r="Y28" s="33">
        <v>1.0436147398936437E-2</v>
      </c>
      <c r="Z28" s="33">
        <v>1.0704994289852649E-2</v>
      </c>
      <c r="AA28" s="38">
        <v>1.1105383159968962E-2</v>
      </c>
      <c r="AB28" s="44">
        <v>1.1169725704053396E-2</v>
      </c>
      <c r="AC28" s="273">
        <v>1.3103634631352981E-2</v>
      </c>
      <c r="AD28" s="33">
        <v>1.2849180788112089E-2</v>
      </c>
      <c r="AE28" s="38">
        <v>1.4216057606934007E-2</v>
      </c>
      <c r="AF28" s="232">
        <v>1.4338174530749996E-2</v>
      </c>
      <c r="AG28" s="33">
        <v>1.4999999999999999E-2</v>
      </c>
      <c r="AH28" s="33">
        <v>1.4989856569084203E-2</v>
      </c>
      <c r="AI28" s="38">
        <v>1.6187386723396157E-2</v>
      </c>
      <c r="AJ28" s="38">
        <v>1.6173241036974869E-2</v>
      </c>
      <c r="AK28" s="273">
        <v>1.6606602063501556E-2</v>
      </c>
      <c r="AL28" s="33">
        <v>1.7000000000000001E-2</v>
      </c>
      <c r="AM28" s="38">
        <v>1.7853156785677591E-2</v>
      </c>
      <c r="AN28" s="281">
        <v>1.7000000000000001E-2</v>
      </c>
      <c r="AO28" s="33">
        <f>SUM(AL27:AN27)/SUM(AL23:AN23)</f>
        <v>1.7472742737932676E-2</v>
      </c>
      <c r="AP28" s="33">
        <v>1.719644661075579E-2</v>
      </c>
      <c r="AQ28" s="38">
        <v>1.7990866216688228E-2</v>
      </c>
      <c r="AR28" s="38">
        <v>1.7000000000000001E-2</v>
      </c>
      <c r="AS28" s="273">
        <v>1.7589382456352966E-2</v>
      </c>
      <c r="AT28" s="33">
        <v>1.6876318350601046E-2</v>
      </c>
      <c r="AU28" s="38">
        <v>1.7299480902086339E-2</v>
      </c>
      <c r="AV28" s="281">
        <v>1.653565480833669E-2</v>
      </c>
      <c r="AW28" s="33">
        <v>1.6551035126592398E-2</v>
      </c>
      <c r="AX28" s="33">
        <v>1.6026920508651725E-2</v>
      </c>
      <c r="AY28" s="38">
        <v>1.6E-2</v>
      </c>
      <c r="AZ28" s="38">
        <v>1.5553217647647074E-2</v>
      </c>
      <c r="BA28" s="273">
        <v>1.6E-2</v>
      </c>
      <c r="BB28" s="33">
        <v>1.5050202651928517E-2</v>
      </c>
      <c r="BC28" s="38">
        <v>1.5441049745801736E-2</v>
      </c>
      <c r="BD28" s="281">
        <v>1.4999999999999999E-2</v>
      </c>
      <c r="BE28" s="33">
        <v>1.46E-2</v>
      </c>
      <c r="BF28" s="33">
        <v>1.46E-2</v>
      </c>
      <c r="BG28" s="38">
        <v>1.4800000000000001E-2</v>
      </c>
      <c r="BH28" s="38">
        <v>1.4E-2</v>
      </c>
      <c r="BI28" s="273">
        <v>1.37E-2</v>
      </c>
      <c r="BJ28" s="33">
        <v>1.38E-2</v>
      </c>
      <c r="BK28" s="33">
        <v>1.38E-2</v>
      </c>
      <c r="BL28" s="287">
        <v>1.3100000000000001E-2</v>
      </c>
      <c r="BM28" s="33">
        <v>1.29E-2</v>
      </c>
      <c r="BN28" s="33">
        <v>1.2699999999999999E-2</v>
      </c>
      <c r="BO28" s="33">
        <v>1.3100000000000001E-2</v>
      </c>
      <c r="BP28" s="38">
        <v>1.26E-2</v>
      </c>
      <c r="BQ28" s="273">
        <v>1.26E-2</v>
      </c>
      <c r="BR28" s="33">
        <v>1.2500000000000001E-2</v>
      </c>
      <c r="BS28" s="33">
        <v>1.29E-2</v>
      </c>
      <c r="BT28" s="281">
        <v>1.24E-2</v>
      </c>
      <c r="BU28" s="62">
        <v>1.26E-2</v>
      </c>
      <c r="BV28" s="62">
        <v>1.23E-2</v>
      </c>
      <c r="BW28" s="62">
        <v>1.2699999999999999E-2</v>
      </c>
      <c r="BX28" s="62">
        <v>1.2200000000000001E-2</v>
      </c>
      <c r="BY28" s="301">
        <v>1.23E-2</v>
      </c>
      <c r="BZ28" s="62">
        <v>1.2E-2</v>
      </c>
      <c r="CA28" s="62">
        <v>1.23E-2</v>
      </c>
      <c r="CB28" s="302">
        <v>1.1699999999999999E-2</v>
      </c>
      <c r="CC28" s="38">
        <v>1.1900000000000001E-2</v>
      </c>
      <c r="CD28" s="91">
        <v>1.18E-2</v>
      </c>
      <c r="CE28" s="108">
        <v>1.1900000000000001E-2</v>
      </c>
      <c r="CF28" s="108">
        <v>1.1331286458162395E-2</v>
      </c>
      <c r="CG28" s="252">
        <v>1.11E-2</v>
      </c>
      <c r="CH28" s="38">
        <v>1.1059875215649167E-2</v>
      </c>
      <c r="CI28" s="38">
        <v>1.1158356968210756E-2</v>
      </c>
      <c r="CJ28" s="281">
        <v>1.0622795419005404E-2</v>
      </c>
      <c r="CK28" s="38">
        <v>1.06E-2</v>
      </c>
      <c r="CL28" s="38">
        <v>1.0221109796705447E-2</v>
      </c>
      <c r="CM28" s="38">
        <v>1.0270828938372452E-2</v>
      </c>
      <c r="CN28" s="38">
        <v>9.6262576638872811E-3</v>
      </c>
      <c r="CO28" s="252">
        <v>9.4827604227517258E-3</v>
      </c>
      <c r="CP28" s="38">
        <v>9.4999999999999998E-3</v>
      </c>
      <c r="CQ28" s="38">
        <v>9.7511575706936155E-3</v>
      </c>
      <c r="CR28" s="281">
        <v>9.1999999999999998E-3</v>
      </c>
      <c r="CS28" s="252">
        <v>9.3045420609743669E-3</v>
      </c>
      <c r="CT28" s="38">
        <v>9.0651928512655057E-3</v>
      </c>
      <c r="CU28" s="38">
        <v>9.1916603780041045E-3</v>
      </c>
      <c r="CV28" s="281">
        <v>8.794117797095628E-3</v>
      </c>
      <c r="CW28" s="252">
        <v>8.9231124080516259E-3</v>
      </c>
      <c r="CX28" s="281">
        <v>8.8545028955608496E-3</v>
      </c>
      <c r="CY28" s="281"/>
      <c r="CZ28" s="38"/>
      <c r="DA28" s="281">
        <v>9.1767417049310428E-3</v>
      </c>
      <c r="DB28" s="281">
        <v>8.6896319429973518E-3</v>
      </c>
    </row>
    <row r="29" spans="1:106" ht="30" customHeight="1" x14ac:dyDescent="0.25">
      <c r="A29" s="153" t="s">
        <v>30</v>
      </c>
      <c r="B29" s="167" t="s">
        <v>31</v>
      </c>
      <c r="C29" s="184" t="s">
        <v>73</v>
      </c>
      <c r="D29" s="197"/>
      <c r="E29" s="71">
        <v>2185</v>
      </c>
      <c r="F29" s="71">
        <v>2223</v>
      </c>
      <c r="G29" s="71">
        <v>2238.3333333333335</v>
      </c>
      <c r="H29" s="71">
        <v>2265.3333333333335</v>
      </c>
      <c r="I29" s="233">
        <v>2282.3333333333335</v>
      </c>
      <c r="J29" s="71">
        <v>2286.3333333333335</v>
      </c>
      <c r="K29" s="71">
        <v>2317.3333333333335</v>
      </c>
      <c r="L29" s="234">
        <v>2338.6666666666665</v>
      </c>
      <c r="M29" s="71">
        <v>2330</v>
      </c>
      <c r="N29" s="71">
        <v>2324.6666666666665</v>
      </c>
      <c r="O29" s="71">
        <v>2285</v>
      </c>
      <c r="P29" s="71">
        <v>2340.6666666666665</v>
      </c>
      <c r="Q29" s="233">
        <v>2326.6666666666665</v>
      </c>
      <c r="R29" s="71">
        <v>2307.3333333333335</v>
      </c>
      <c r="S29" s="71">
        <v>2137.6666666666665</v>
      </c>
      <c r="T29" s="234">
        <v>1921.3333333333333</v>
      </c>
      <c r="U29" s="71">
        <v>1938.3333333333333</v>
      </c>
      <c r="V29" s="71">
        <v>1971</v>
      </c>
      <c r="W29" s="72">
        <v>1938.6666666666667</v>
      </c>
      <c r="X29" s="234">
        <v>1946.3333333333333</v>
      </c>
      <c r="Y29" s="72">
        <v>1972.3333333333333</v>
      </c>
      <c r="Z29" s="72">
        <v>2112.6666666666665</v>
      </c>
      <c r="AA29" s="71">
        <v>1933.6666666666667</v>
      </c>
      <c r="AB29" s="71">
        <v>1700.6666666666667</v>
      </c>
      <c r="AC29" s="274">
        <v>1552</v>
      </c>
      <c r="AD29" s="72">
        <v>1526.6666666666667</v>
      </c>
      <c r="AE29" s="71">
        <v>1511.6666666666667</v>
      </c>
      <c r="AF29" s="234">
        <v>1512.6666666666667</v>
      </c>
      <c r="AG29" s="72">
        <v>1511</v>
      </c>
      <c r="AH29" s="72">
        <v>1507</v>
      </c>
      <c r="AI29" s="71">
        <v>1503.6666666666667</v>
      </c>
      <c r="AJ29" s="71">
        <v>1509</v>
      </c>
      <c r="AK29" s="274">
        <v>1518</v>
      </c>
      <c r="AL29" s="72">
        <v>1518</v>
      </c>
      <c r="AM29" s="71">
        <v>1525.6666666666667</v>
      </c>
      <c r="AN29" s="234">
        <v>1623</v>
      </c>
      <c r="AO29" s="72">
        <v>1817.6666666666667</v>
      </c>
      <c r="AP29" s="72">
        <v>1814</v>
      </c>
      <c r="AQ29" s="71">
        <v>1814</v>
      </c>
      <c r="AR29" s="71">
        <v>1814</v>
      </c>
      <c r="AS29" s="274">
        <v>1817.6666666666667</v>
      </c>
      <c r="AT29" s="72">
        <v>1828</v>
      </c>
      <c r="AU29" s="71">
        <v>1827.6666666666667</v>
      </c>
      <c r="AV29" s="234">
        <v>1829</v>
      </c>
      <c r="AW29" s="71">
        <v>1827.6666666666667</v>
      </c>
      <c r="AX29" s="72">
        <v>1795.3333333333333</v>
      </c>
      <c r="AY29" s="71">
        <v>1780</v>
      </c>
      <c r="AZ29" s="71">
        <v>1779</v>
      </c>
      <c r="BA29" s="233">
        <v>1773</v>
      </c>
      <c r="BB29" s="72">
        <v>1769</v>
      </c>
      <c r="BC29" s="71">
        <v>1774.6666666666667</v>
      </c>
      <c r="BD29" s="234">
        <v>1776</v>
      </c>
      <c r="BE29" s="71">
        <v>1779</v>
      </c>
      <c r="BF29" s="72">
        <v>1784</v>
      </c>
      <c r="BG29" s="71">
        <v>1784</v>
      </c>
      <c r="BH29" s="71">
        <v>1782</v>
      </c>
      <c r="BI29" s="233">
        <v>1709</v>
      </c>
      <c r="BJ29" s="71">
        <v>1669</v>
      </c>
      <c r="BK29" s="71">
        <v>1658</v>
      </c>
      <c r="BL29" s="234">
        <v>1657</v>
      </c>
      <c r="BM29" s="71">
        <v>1655</v>
      </c>
      <c r="BN29" s="71">
        <v>1653</v>
      </c>
      <c r="BO29" s="71">
        <v>1652</v>
      </c>
      <c r="BP29" s="73">
        <v>1650</v>
      </c>
      <c r="BQ29" s="233">
        <v>1650</v>
      </c>
      <c r="BR29" s="71">
        <v>1628</v>
      </c>
      <c r="BS29" s="71">
        <v>1615</v>
      </c>
      <c r="BT29" s="296">
        <v>1607</v>
      </c>
      <c r="BU29" s="72">
        <v>1603</v>
      </c>
      <c r="BV29" s="72">
        <v>1602</v>
      </c>
      <c r="BW29" s="72">
        <v>1598</v>
      </c>
      <c r="BX29" s="72">
        <v>1589</v>
      </c>
      <c r="BY29" s="274">
        <v>1560</v>
      </c>
      <c r="BZ29" s="72">
        <v>1546</v>
      </c>
      <c r="CA29" s="72">
        <v>1543</v>
      </c>
      <c r="CB29" s="303">
        <v>1541</v>
      </c>
      <c r="CC29" s="122">
        <v>1542</v>
      </c>
      <c r="CD29" s="97">
        <v>1552</v>
      </c>
      <c r="CE29" s="116">
        <v>1613</v>
      </c>
      <c r="CF29" s="116">
        <v>1778</v>
      </c>
      <c r="CG29" s="326">
        <v>1796</v>
      </c>
      <c r="CH29" s="122">
        <v>1797</v>
      </c>
      <c r="CI29" s="125">
        <v>2558.6666666666665</v>
      </c>
      <c r="CJ29" s="327">
        <v>2550</v>
      </c>
      <c r="CK29" s="122">
        <v>2548</v>
      </c>
      <c r="CL29" s="125">
        <v>2548</v>
      </c>
      <c r="CM29" s="125">
        <v>2543</v>
      </c>
      <c r="CN29" s="125">
        <v>2533</v>
      </c>
      <c r="CO29" s="336">
        <v>2520.6666666666665</v>
      </c>
      <c r="CP29" s="125">
        <v>2515</v>
      </c>
      <c r="CQ29" s="125">
        <v>2510</v>
      </c>
      <c r="CR29" s="327">
        <v>2507</v>
      </c>
      <c r="CS29" s="336">
        <v>2520.6666666666665</v>
      </c>
      <c r="CT29" s="125">
        <v>2515.3333333333335</v>
      </c>
      <c r="CU29" s="125">
        <v>2477</v>
      </c>
      <c r="CV29" s="327">
        <v>2469.3333333333335</v>
      </c>
      <c r="CW29" s="336">
        <v>2462</v>
      </c>
      <c r="CX29" s="327">
        <v>2459</v>
      </c>
      <c r="CY29" s="327"/>
      <c r="CZ29" s="125"/>
      <c r="DA29" s="327">
        <v>2458</v>
      </c>
      <c r="DB29" s="327">
        <v>2458</v>
      </c>
    </row>
    <row r="30" spans="1:106" ht="30" customHeight="1" x14ac:dyDescent="0.25">
      <c r="A30" s="161"/>
      <c r="B30" s="161"/>
      <c r="C30" s="183" t="s">
        <v>18</v>
      </c>
      <c r="D30" s="197" t="s">
        <v>15</v>
      </c>
      <c r="E30" s="63">
        <v>7868.4666666666672</v>
      </c>
      <c r="F30" s="63">
        <v>10571.1</v>
      </c>
      <c r="G30" s="63">
        <v>11615.233333333332</v>
      </c>
      <c r="H30" s="63">
        <v>13394.966666666667</v>
      </c>
      <c r="I30" s="215">
        <v>13545</v>
      </c>
      <c r="J30" s="63">
        <v>14675.766666666668</v>
      </c>
      <c r="K30" s="63">
        <v>16014.233333333332</v>
      </c>
      <c r="L30" s="216">
        <v>18889.900000000001</v>
      </c>
      <c r="M30" s="63">
        <v>19381.466666666667</v>
      </c>
      <c r="N30" s="63">
        <v>21170.7</v>
      </c>
      <c r="O30" s="63">
        <v>22854.033333333336</v>
      </c>
      <c r="P30" s="63">
        <v>27024.066666666669</v>
      </c>
      <c r="Q30" s="215">
        <v>27057.7</v>
      </c>
      <c r="R30" s="63">
        <v>31058.400000000001</v>
      </c>
      <c r="S30" s="63">
        <v>32950.400000000001</v>
      </c>
      <c r="T30" s="216">
        <v>37015.800000000003</v>
      </c>
      <c r="U30" s="63">
        <v>37347.433333333334</v>
      </c>
      <c r="V30" s="63">
        <v>41664</v>
      </c>
      <c r="W30" s="64">
        <v>44456.7</v>
      </c>
      <c r="X30" s="216">
        <v>49887.3</v>
      </c>
      <c r="Y30" s="63">
        <v>51059.166666666664</v>
      </c>
      <c r="Z30" s="63">
        <v>55376.266666666663</v>
      </c>
      <c r="AA30" s="63">
        <v>61168.366666666669</v>
      </c>
      <c r="AB30" s="63">
        <v>65525.333333333336</v>
      </c>
      <c r="AC30" s="215">
        <v>64269.7</v>
      </c>
      <c r="AD30" s="63">
        <v>67438.8</v>
      </c>
      <c r="AE30" s="63">
        <v>67501.133333333331</v>
      </c>
      <c r="AF30" s="216">
        <v>72704.800000000003</v>
      </c>
      <c r="AG30" s="63">
        <v>74603</v>
      </c>
      <c r="AH30" s="63">
        <v>77307.833333333328</v>
      </c>
      <c r="AI30" s="63">
        <v>76118.914000000004</v>
      </c>
      <c r="AJ30" s="63">
        <v>82696.633333333346</v>
      </c>
      <c r="AK30" s="215">
        <v>85269.3</v>
      </c>
      <c r="AL30" s="63">
        <v>87027.7</v>
      </c>
      <c r="AM30" s="63">
        <v>86251.275333333338</v>
      </c>
      <c r="AN30" s="216">
        <v>93444.5</v>
      </c>
      <c r="AO30" s="63">
        <v>92415.6</v>
      </c>
      <c r="AP30" s="63">
        <v>96057.325333333341</v>
      </c>
      <c r="AQ30" s="63">
        <v>96447.533333333326</v>
      </c>
      <c r="AR30" s="63">
        <v>103259.9</v>
      </c>
      <c r="AS30" s="215">
        <v>92415.6</v>
      </c>
      <c r="AT30" s="63">
        <v>104846.92</v>
      </c>
      <c r="AU30" s="63">
        <v>103633.77333333333</v>
      </c>
      <c r="AV30" s="216">
        <v>109769.07133333333</v>
      </c>
      <c r="AW30" s="63">
        <v>107366.9</v>
      </c>
      <c r="AX30" s="63">
        <v>110220.8</v>
      </c>
      <c r="AY30" s="63">
        <v>109789.9</v>
      </c>
      <c r="AZ30" s="63">
        <v>116338.51</v>
      </c>
      <c r="BA30" s="215">
        <v>113419.9</v>
      </c>
      <c r="BB30" s="63">
        <v>117216.6</v>
      </c>
      <c r="BC30" s="63">
        <v>115506.022</v>
      </c>
      <c r="BD30" s="216">
        <v>121221.6</v>
      </c>
      <c r="BE30" s="63">
        <v>120492.8</v>
      </c>
      <c r="BF30" s="63">
        <v>121150.8</v>
      </c>
      <c r="BG30" s="63">
        <v>118764.8</v>
      </c>
      <c r="BH30" s="63">
        <v>126986.1</v>
      </c>
      <c r="BI30" s="215">
        <v>125016.9</v>
      </c>
      <c r="BJ30" s="63">
        <v>125800.9</v>
      </c>
      <c r="BK30" s="63">
        <v>126235.2</v>
      </c>
      <c r="BL30" s="216">
        <v>132238.9</v>
      </c>
      <c r="BM30" s="63">
        <v>130454.1</v>
      </c>
      <c r="BN30" s="63">
        <v>133859.5</v>
      </c>
      <c r="BO30" s="63">
        <v>131645.20000000001</v>
      </c>
      <c r="BP30" s="74">
        <v>140372.9</v>
      </c>
      <c r="BQ30" s="215">
        <v>136457.20000000001</v>
      </c>
      <c r="BR30" s="63">
        <v>138797</v>
      </c>
      <c r="BS30" s="63">
        <v>136250.1</v>
      </c>
      <c r="BT30" s="216">
        <v>144496</v>
      </c>
      <c r="BU30" s="63">
        <v>139766</v>
      </c>
      <c r="BV30" s="63">
        <v>143964.70000000001</v>
      </c>
      <c r="BW30" s="63">
        <v>140274.79999999999</v>
      </c>
      <c r="BX30" s="63">
        <v>147851.20000000001</v>
      </c>
      <c r="BY30" s="215">
        <v>148485.29999999999</v>
      </c>
      <c r="BZ30" s="63">
        <v>149760.79999999999</v>
      </c>
      <c r="CA30" s="63">
        <v>145939.5</v>
      </c>
      <c r="CB30" s="216">
        <v>155173.70000000001</v>
      </c>
      <c r="CC30" s="120">
        <v>152804.5</v>
      </c>
      <c r="CD30" s="98">
        <v>152007.70000000001</v>
      </c>
      <c r="CE30" s="105">
        <v>149839.29999999999</v>
      </c>
      <c r="CF30" s="105">
        <v>159465.94766666667</v>
      </c>
      <c r="CG30" s="322">
        <v>157250.70000000001</v>
      </c>
      <c r="CH30" s="120">
        <v>159070.48066666667</v>
      </c>
      <c r="CI30" s="120">
        <v>158468.37233333333</v>
      </c>
      <c r="CJ30" s="328">
        <v>166516.99766666666</v>
      </c>
      <c r="CK30" s="120">
        <v>164421.47466666668</v>
      </c>
      <c r="CL30" s="120">
        <v>162741.41099999999</v>
      </c>
      <c r="CM30" s="120">
        <v>166865.66166666665</v>
      </c>
      <c r="CN30" s="120">
        <v>176082.58499999996</v>
      </c>
      <c r="CO30" s="322">
        <v>173332.72099999999</v>
      </c>
      <c r="CP30" s="120">
        <v>174457.1</v>
      </c>
      <c r="CQ30" s="120">
        <v>173129.59900000002</v>
      </c>
      <c r="CR30" s="328">
        <v>184385.97866666666</v>
      </c>
      <c r="CS30" s="322">
        <v>178123.79399999999</v>
      </c>
      <c r="CT30" s="120">
        <v>183585.99400000001</v>
      </c>
      <c r="CU30" s="120">
        <v>175777.5273333333</v>
      </c>
      <c r="CV30" s="328">
        <v>187339.65566666666</v>
      </c>
      <c r="CW30" s="322">
        <v>186297.70166666666</v>
      </c>
      <c r="CX30" s="328">
        <v>185396.68099999998</v>
      </c>
      <c r="CY30" s="328"/>
      <c r="CZ30" s="120"/>
      <c r="DA30" s="328">
        <v>179910.95166666666</v>
      </c>
      <c r="DB30" s="328">
        <v>188466.93900000001</v>
      </c>
    </row>
    <row r="31" spans="1:106" ht="30" customHeight="1" x14ac:dyDescent="0.25">
      <c r="A31" s="162"/>
      <c r="B31" s="162"/>
      <c r="C31" s="189" t="s">
        <v>19</v>
      </c>
      <c r="D31" s="201" t="s">
        <v>15</v>
      </c>
      <c r="E31" s="49">
        <v>374.68888888888893</v>
      </c>
      <c r="F31" s="49">
        <v>511.50483870967741</v>
      </c>
      <c r="G31" s="49">
        <v>527.96515151515143</v>
      </c>
      <c r="H31" s="49">
        <v>637.85555555555561</v>
      </c>
      <c r="I31" s="235">
        <v>625.15384615384619</v>
      </c>
      <c r="J31" s="49">
        <v>721.75901639344272</v>
      </c>
      <c r="K31" s="49">
        <v>750.66718749999995</v>
      </c>
      <c r="L31" s="236">
        <v>914.02741935483868</v>
      </c>
      <c r="M31" s="49">
        <v>908.50625000000002</v>
      </c>
      <c r="N31" s="49">
        <v>1041.1819672131148</v>
      </c>
      <c r="O31" s="49">
        <v>1071.2828125000001</v>
      </c>
      <c r="P31" s="49">
        <v>1286.8603174603177</v>
      </c>
      <c r="Q31" s="235">
        <v>1288.4619047619049</v>
      </c>
      <c r="R31" s="49">
        <v>1527.4622950819671</v>
      </c>
      <c r="S31" s="49">
        <v>1520.7876923076924</v>
      </c>
      <c r="T31" s="236">
        <v>1791.0870967741935</v>
      </c>
      <c r="U31" s="49">
        <v>1778.4492063492064</v>
      </c>
      <c r="V31" s="49">
        <v>2016</v>
      </c>
      <c r="W31" s="50">
        <v>2051.8476923076923</v>
      </c>
      <c r="X31" s="236">
        <v>2376.0382930081919</v>
      </c>
      <c r="Y31" s="50">
        <v>2393.3984375</v>
      </c>
      <c r="Z31" s="50">
        <v>2679.4967741935484</v>
      </c>
      <c r="AA31" s="49">
        <v>2780.3803030303029</v>
      </c>
      <c r="AB31" s="49">
        <v>3071.5</v>
      </c>
      <c r="AC31" s="275">
        <v>3060.4619047619044</v>
      </c>
      <c r="AD31" s="50">
        <v>3211.3714285714282</v>
      </c>
      <c r="AE31" s="49">
        <v>3115.436923076923</v>
      </c>
      <c r="AF31" s="236">
        <v>3517.9741935483867</v>
      </c>
      <c r="AG31" s="50">
        <v>3443.2</v>
      </c>
      <c r="AH31" s="50">
        <v>3802.0245901639346</v>
      </c>
      <c r="AI31" s="49">
        <v>3568.0740937500004</v>
      </c>
      <c r="AJ31" s="49">
        <v>4001.45</v>
      </c>
      <c r="AK31" s="275">
        <v>3996.9984375000004</v>
      </c>
      <c r="AL31" s="50">
        <v>4280</v>
      </c>
      <c r="AM31" s="49">
        <v>4043.02853125</v>
      </c>
      <c r="AN31" s="236">
        <v>4449.7</v>
      </c>
      <c r="AO31" s="50">
        <v>4400.7428571428582</v>
      </c>
      <c r="AP31" s="50">
        <v>4574.1583492063492</v>
      </c>
      <c r="AQ31" s="49">
        <v>4451.4246153846152</v>
      </c>
      <c r="AR31" s="49">
        <v>4917.1000000000004</v>
      </c>
      <c r="AS31" s="275">
        <v>4400.7428571428582</v>
      </c>
      <c r="AT31" s="50">
        <v>5073.2380645161293</v>
      </c>
      <c r="AU31" s="49">
        <v>4710.6260606060605</v>
      </c>
      <c r="AV31" s="236">
        <v>5145.4252187499997</v>
      </c>
      <c r="AW31" s="49">
        <v>5112.7095238095244</v>
      </c>
      <c r="AX31" s="50">
        <v>5333.2645161290329</v>
      </c>
      <c r="AY31" s="49">
        <v>4990.5</v>
      </c>
      <c r="AZ31" s="49">
        <v>5453.3676562500004</v>
      </c>
      <c r="BA31" s="235">
        <v>5400.9</v>
      </c>
      <c r="BB31" s="50">
        <v>5671.8</v>
      </c>
      <c r="BC31" s="49">
        <v>5331.0471692307692</v>
      </c>
      <c r="BD31" s="236">
        <v>5865.6</v>
      </c>
      <c r="BE31" s="49">
        <v>5737.8</v>
      </c>
      <c r="BF31" s="50">
        <v>1958.2</v>
      </c>
      <c r="BG31" s="49">
        <v>5567.3</v>
      </c>
      <c r="BH31" s="49">
        <v>6047</v>
      </c>
      <c r="BI31" s="235">
        <v>5953.2</v>
      </c>
      <c r="BJ31" s="49">
        <v>6186.9</v>
      </c>
      <c r="BK31" s="49">
        <v>5862.2</v>
      </c>
      <c r="BL31" s="236">
        <v>6398.7</v>
      </c>
      <c r="BM31" s="49">
        <v>6312.3</v>
      </c>
      <c r="BN31" s="49">
        <v>6445</v>
      </c>
      <c r="BO31" s="49">
        <v>6075.9</v>
      </c>
      <c r="BP31" s="37">
        <v>6684.4</v>
      </c>
      <c r="BQ31" s="235">
        <v>6602.8</v>
      </c>
      <c r="BR31" s="49">
        <v>6716</v>
      </c>
      <c r="BS31" s="49">
        <v>6193.2</v>
      </c>
      <c r="BT31" s="295">
        <v>6773.3</v>
      </c>
      <c r="BU31" s="60">
        <v>6762.9</v>
      </c>
      <c r="BV31" s="60">
        <v>6855.5</v>
      </c>
      <c r="BW31" s="60">
        <v>6474.2</v>
      </c>
      <c r="BX31" s="60">
        <v>7154.1</v>
      </c>
      <c r="BY31" s="304">
        <v>6960.2</v>
      </c>
      <c r="BZ31" s="60">
        <v>7372.9</v>
      </c>
      <c r="CA31" s="60">
        <v>6840.9</v>
      </c>
      <c r="CB31" s="305">
        <v>7508.4</v>
      </c>
      <c r="CC31" s="16">
        <v>7162.7</v>
      </c>
      <c r="CD31" s="87">
        <v>7496.9</v>
      </c>
      <c r="CE31" s="112">
        <v>7023.7</v>
      </c>
      <c r="CF31" s="112">
        <v>7593.6165555555554</v>
      </c>
      <c r="CG31" s="245">
        <v>7371.1</v>
      </c>
      <c r="CH31" s="16">
        <v>7823.138393442624</v>
      </c>
      <c r="CI31" s="16">
        <v>7313.9248769230771</v>
      </c>
      <c r="CJ31" s="246">
        <v>8057.2740806451611</v>
      </c>
      <c r="CK31" s="16">
        <v>7829.5940317460318</v>
      </c>
      <c r="CL31" s="16">
        <v>7945.2075483870967</v>
      </c>
      <c r="CM31" s="16">
        <v>7584.802803030303</v>
      </c>
      <c r="CN31" s="16">
        <v>8253.8711718749983</v>
      </c>
      <c r="CO31" s="245">
        <v>8387.0671451612889</v>
      </c>
      <c r="CP31" s="16">
        <v>8307.5</v>
      </c>
      <c r="CQ31" s="16">
        <v>7869.5272272727279</v>
      </c>
      <c r="CR31" s="246">
        <v>8643.0927499999998</v>
      </c>
      <c r="CS31" s="245">
        <v>8482.0854285714286</v>
      </c>
      <c r="CT31" s="16">
        <v>8847.935532258065</v>
      </c>
      <c r="CU31" s="16">
        <v>8239.571593749999</v>
      </c>
      <c r="CV31" s="246">
        <v>9064.8220483870955</v>
      </c>
      <c r="CW31" s="245">
        <v>8732.7047656249997</v>
      </c>
      <c r="CX31" s="246">
        <v>9111.3241311475413</v>
      </c>
      <c r="CY31" s="246"/>
      <c r="CZ31" s="16"/>
      <c r="DA31" s="246">
        <v>8433.3258593749997</v>
      </c>
      <c r="DB31" s="246">
        <v>9119.3680161290322</v>
      </c>
    </row>
    <row r="32" spans="1:106" ht="30" customHeight="1" x14ac:dyDescent="0.25">
      <c r="A32" s="162"/>
      <c r="B32" s="162"/>
      <c r="C32" s="189" t="s">
        <v>20</v>
      </c>
      <c r="D32" s="201"/>
      <c r="E32" s="51">
        <v>0.31166666666666665</v>
      </c>
      <c r="F32" s="51">
        <v>0.38500000000000001</v>
      </c>
      <c r="G32" s="51">
        <v>0.40100000000000002</v>
      </c>
      <c r="H32" s="51">
        <v>0.43766666666666665</v>
      </c>
      <c r="I32" s="237">
        <v>0.40599999999999997</v>
      </c>
      <c r="J32" s="51">
        <v>0.40700000000000003</v>
      </c>
      <c r="K32" s="51">
        <v>0.44500000000000001</v>
      </c>
      <c r="L32" s="238">
        <v>0.50666666666666671</v>
      </c>
      <c r="M32" s="51">
        <v>0.43030252325277552</v>
      </c>
      <c r="N32" s="51">
        <v>0.4844563576054588</v>
      </c>
      <c r="O32" s="51">
        <v>0.54433333333333334</v>
      </c>
      <c r="P32" s="51">
        <v>0.6346666666666666</v>
      </c>
      <c r="Q32" s="237">
        <v>0.67289695937421212</v>
      </c>
      <c r="R32" s="51">
        <v>0.75066666666666659</v>
      </c>
      <c r="S32" s="51">
        <v>0.77166666666666661</v>
      </c>
      <c r="T32" s="238">
        <v>0.80033333333333323</v>
      </c>
      <c r="U32" s="51">
        <v>0.80259058231752534</v>
      </c>
      <c r="V32" s="51">
        <v>0.80866666666666676</v>
      </c>
      <c r="W32" s="52">
        <v>0.84899999999999987</v>
      </c>
      <c r="X32" s="238">
        <v>0.85633333333333328</v>
      </c>
      <c r="Y32" s="52">
        <v>0.87550411753140156</v>
      </c>
      <c r="Z32" s="52">
        <v>0.92548285563076227</v>
      </c>
      <c r="AA32" s="53">
        <v>1</v>
      </c>
      <c r="AB32" s="53">
        <v>1</v>
      </c>
      <c r="AC32" s="276">
        <v>1</v>
      </c>
      <c r="AD32" s="53">
        <v>1</v>
      </c>
      <c r="AE32" s="53">
        <v>1</v>
      </c>
      <c r="AF32" s="277">
        <v>1</v>
      </c>
      <c r="AG32" s="53">
        <v>1</v>
      </c>
      <c r="AH32" s="53">
        <v>1</v>
      </c>
      <c r="AI32" s="53">
        <v>1</v>
      </c>
      <c r="AJ32" s="53">
        <v>1</v>
      </c>
      <c r="AK32" s="276">
        <v>1</v>
      </c>
      <c r="AL32" s="53">
        <v>1</v>
      </c>
      <c r="AM32" s="53">
        <v>1</v>
      </c>
      <c r="AN32" s="277">
        <v>1</v>
      </c>
      <c r="AO32" s="53">
        <v>1</v>
      </c>
      <c r="AP32" s="53">
        <v>1</v>
      </c>
      <c r="AQ32" s="53">
        <v>1</v>
      </c>
      <c r="AR32" s="53">
        <v>1</v>
      </c>
      <c r="AS32" s="276">
        <v>1</v>
      </c>
      <c r="AT32" s="53">
        <v>1</v>
      </c>
      <c r="AU32" s="53">
        <v>1</v>
      </c>
      <c r="AV32" s="277">
        <v>1</v>
      </c>
      <c r="AW32" s="53">
        <v>1</v>
      </c>
      <c r="AX32" s="53">
        <v>1</v>
      </c>
      <c r="AY32" s="53">
        <v>1</v>
      </c>
      <c r="AZ32" s="53">
        <v>1</v>
      </c>
      <c r="BA32" s="276">
        <v>1</v>
      </c>
      <c r="BB32" s="53">
        <v>1</v>
      </c>
      <c r="BC32" s="53">
        <v>1</v>
      </c>
      <c r="BD32" s="277">
        <v>1</v>
      </c>
      <c r="BE32" s="53">
        <v>1</v>
      </c>
      <c r="BF32" s="53">
        <v>1</v>
      </c>
      <c r="BG32" s="53">
        <v>1</v>
      </c>
      <c r="BH32" s="53">
        <v>1</v>
      </c>
      <c r="BI32" s="276">
        <v>1</v>
      </c>
      <c r="BJ32" s="53">
        <v>1</v>
      </c>
      <c r="BK32" s="53">
        <v>1</v>
      </c>
      <c r="BL32" s="277">
        <v>1</v>
      </c>
      <c r="BM32" s="53">
        <v>1</v>
      </c>
      <c r="BN32" s="53">
        <v>1</v>
      </c>
      <c r="BO32" s="53">
        <v>1</v>
      </c>
      <c r="BP32" s="30">
        <v>1</v>
      </c>
      <c r="BQ32" s="276">
        <v>1</v>
      </c>
      <c r="BR32" s="53">
        <v>1</v>
      </c>
      <c r="BS32" s="53">
        <v>1</v>
      </c>
      <c r="BT32" s="297">
        <v>1</v>
      </c>
      <c r="BU32" s="61">
        <v>1</v>
      </c>
      <c r="BV32" s="61">
        <v>1</v>
      </c>
      <c r="BW32" s="61">
        <v>1</v>
      </c>
      <c r="BX32" s="61">
        <v>1</v>
      </c>
      <c r="BY32" s="306">
        <v>1</v>
      </c>
      <c r="BZ32" s="61">
        <v>1</v>
      </c>
      <c r="CA32" s="61">
        <v>1</v>
      </c>
      <c r="CB32" s="307">
        <v>1</v>
      </c>
      <c r="CC32" s="30">
        <v>1</v>
      </c>
      <c r="CD32" s="90">
        <v>1</v>
      </c>
      <c r="CE32" s="114">
        <v>1</v>
      </c>
      <c r="CF32" s="114">
        <v>1</v>
      </c>
      <c r="CG32" s="329">
        <v>1</v>
      </c>
      <c r="CH32" s="30">
        <v>1</v>
      </c>
      <c r="CI32" s="30">
        <v>1</v>
      </c>
      <c r="CJ32" s="297">
        <v>1</v>
      </c>
      <c r="CK32" s="30">
        <v>1</v>
      </c>
      <c r="CL32" s="30">
        <v>1</v>
      </c>
      <c r="CM32" s="30">
        <v>1</v>
      </c>
      <c r="CN32" s="30">
        <v>1</v>
      </c>
      <c r="CO32" s="329">
        <v>1</v>
      </c>
      <c r="CP32" s="30">
        <v>1</v>
      </c>
      <c r="CQ32" s="30">
        <v>1</v>
      </c>
      <c r="CR32" s="297">
        <v>1</v>
      </c>
      <c r="CS32" s="329">
        <v>1</v>
      </c>
      <c r="CT32" s="30">
        <v>1</v>
      </c>
      <c r="CU32" s="30">
        <v>1</v>
      </c>
      <c r="CV32" s="297">
        <v>1</v>
      </c>
      <c r="CW32" s="329">
        <v>1</v>
      </c>
      <c r="CX32" s="297">
        <v>1</v>
      </c>
      <c r="CY32" s="297"/>
      <c r="CZ32" s="30"/>
      <c r="DA32" s="297">
        <v>1</v>
      </c>
      <c r="DB32" s="297">
        <v>1</v>
      </c>
    </row>
    <row r="33" spans="1:106" ht="30" customHeight="1" x14ac:dyDescent="0.25">
      <c r="A33" s="162"/>
      <c r="B33" s="162"/>
      <c r="C33" s="189" t="s">
        <v>21</v>
      </c>
      <c r="D33" s="201" t="s">
        <v>60</v>
      </c>
      <c r="E33" s="49">
        <f>+E34/E30*1000</f>
        <v>18845.628542621605</v>
      </c>
      <c r="F33" s="49">
        <f t="shared" ref="F33:AW33" si="4">+F34/F30*1000</f>
        <v>18466.205030696903</v>
      </c>
      <c r="G33" s="49">
        <f t="shared" si="4"/>
        <v>20300.375656106782</v>
      </c>
      <c r="H33" s="49">
        <f t="shared" si="4"/>
        <v>16428.568940074507</v>
      </c>
      <c r="I33" s="235">
        <f t="shared" si="4"/>
        <v>17018.589885566631</v>
      </c>
      <c r="J33" s="49">
        <f t="shared" si="4"/>
        <v>16792.90803660456</v>
      </c>
      <c r="K33" s="49">
        <f t="shared" si="4"/>
        <v>18829.347642826076</v>
      </c>
      <c r="L33" s="236">
        <f t="shared" si="4"/>
        <v>18066.204691395928</v>
      </c>
      <c r="M33" s="49">
        <f t="shared" si="4"/>
        <v>17889.635115333553</v>
      </c>
      <c r="N33" s="49">
        <f t="shared" si="4"/>
        <v>15811.248565234026</v>
      </c>
      <c r="O33" s="49">
        <f t="shared" si="4"/>
        <v>15390.338102245991</v>
      </c>
      <c r="P33" s="49">
        <f t="shared" si="4"/>
        <v>14269.604130639107</v>
      </c>
      <c r="Q33" s="235">
        <f t="shared" si="4"/>
        <v>14913.036461586409</v>
      </c>
      <c r="R33" s="49">
        <f t="shared" si="4"/>
        <v>11317.107985815968</v>
      </c>
      <c r="S33" s="49">
        <f t="shared" si="4"/>
        <v>11647.292091547699</v>
      </c>
      <c r="T33" s="236">
        <f t="shared" si="4"/>
        <v>10419.794610229506</v>
      </c>
      <c r="U33" s="49">
        <f t="shared" si="4"/>
        <v>3699.8339020173626</v>
      </c>
      <c r="V33" s="49">
        <f t="shared" si="4"/>
        <v>3388.4880632360473</v>
      </c>
      <c r="W33" s="49">
        <f t="shared" si="4"/>
        <v>3377.1497509561736</v>
      </c>
      <c r="X33" s="236">
        <f t="shared" si="4"/>
        <v>3328.985533392266</v>
      </c>
      <c r="Y33" s="49">
        <f t="shared" si="4"/>
        <v>2990.302100504317</v>
      </c>
      <c r="Z33" s="49">
        <f t="shared" si="4"/>
        <v>3067.3146377991052</v>
      </c>
      <c r="AA33" s="49">
        <f t="shared" si="4"/>
        <v>2688.0778790344248</v>
      </c>
      <c r="AB33" s="49">
        <f t="shared" si="4"/>
        <v>2732.1529586521242</v>
      </c>
      <c r="AC33" s="235">
        <f t="shared" si="4"/>
        <v>2482.4129151580505</v>
      </c>
      <c r="AD33" s="49">
        <f t="shared" si="4"/>
        <v>2508.231166628113</v>
      </c>
      <c r="AE33" s="49">
        <f t="shared" si="4"/>
        <v>2607.4831336165216</v>
      </c>
      <c r="AF33" s="236">
        <f t="shared" si="4"/>
        <v>2637.4613505573225</v>
      </c>
      <c r="AG33" s="49">
        <f t="shared" si="4"/>
        <v>2409.3226813935094</v>
      </c>
      <c r="AH33" s="49">
        <f t="shared" si="4"/>
        <v>2472.3290222853657</v>
      </c>
      <c r="AI33" s="49">
        <f t="shared" si="4"/>
        <v>2623.2209951567802</v>
      </c>
      <c r="AJ33" s="49">
        <f t="shared" si="4"/>
        <v>2715.1331029598541</v>
      </c>
      <c r="AK33" s="235">
        <f t="shared" si="4"/>
        <v>2549.9744143945513</v>
      </c>
      <c r="AL33" s="49">
        <f t="shared" si="4"/>
        <v>2672.8260082709298</v>
      </c>
      <c r="AM33" s="49">
        <f t="shared" si="4"/>
        <v>2749.6578929812613</v>
      </c>
      <c r="AN33" s="236">
        <f t="shared" si="4"/>
        <v>2744.5189390493824</v>
      </c>
      <c r="AO33" s="49">
        <f t="shared" si="4"/>
        <v>2589.7052734242557</v>
      </c>
      <c r="AP33" s="49">
        <f t="shared" si="4"/>
        <v>2650.1598476043346</v>
      </c>
      <c r="AQ33" s="49">
        <f t="shared" si="4"/>
        <v>2696.3747128836198</v>
      </c>
      <c r="AR33" s="49">
        <f t="shared" si="4"/>
        <v>2680.6572541712712</v>
      </c>
      <c r="AS33" s="235">
        <f t="shared" si="4"/>
        <v>2589.7052734242557</v>
      </c>
      <c r="AT33" s="49">
        <f t="shared" si="4"/>
        <v>2420.034846994075</v>
      </c>
      <c r="AU33" s="49">
        <f t="shared" si="4"/>
        <v>2498.5239046267156</v>
      </c>
      <c r="AV33" s="236">
        <f t="shared" si="4"/>
        <v>2543.7611579319973</v>
      </c>
      <c r="AW33" s="49">
        <f t="shared" si="4"/>
        <v>2331.1221614855231</v>
      </c>
      <c r="AX33" s="49">
        <v>2457</v>
      </c>
      <c r="AY33" s="49">
        <v>2578</v>
      </c>
      <c r="AZ33" s="49">
        <v>2652.7146227561848</v>
      </c>
      <c r="BA33" s="235">
        <v>2419</v>
      </c>
      <c r="BB33" s="49">
        <v>2512.5</v>
      </c>
      <c r="BC33" s="49">
        <f>+BC34/BC30*1000</f>
        <v>2666.7261844870154</v>
      </c>
      <c r="BD33" s="236">
        <v>2700.5</v>
      </c>
      <c r="BE33" s="49">
        <v>2520.8000000000002</v>
      </c>
      <c r="BF33" s="49">
        <v>2556.3000000000002</v>
      </c>
      <c r="BG33" s="49">
        <v>2613</v>
      </c>
      <c r="BH33" s="49">
        <v>2608.1</v>
      </c>
      <c r="BI33" s="235">
        <v>2431.5</v>
      </c>
      <c r="BJ33" s="49">
        <v>2474.4</v>
      </c>
      <c r="BK33" s="49">
        <v>2564.1</v>
      </c>
      <c r="BL33" s="236">
        <v>2598.8000000000002</v>
      </c>
      <c r="BM33" s="49">
        <v>2441.1</v>
      </c>
      <c r="BN33" s="49">
        <v>2461.9</v>
      </c>
      <c r="BO33" s="49">
        <v>2559.8000000000002</v>
      </c>
      <c r="BP33" s="37">
        <v>2549.8000000000002</v>
      </c>
      <c r="BQ33" s="235">
        <v>2469.1999999999998</v>
      </c>
      <c r="BR33" s="49">
        <v>2541.5</v>
      </c>
      <c r="BS33" s="49">
        <v>2609.8000000000002</v>
      </c>
      <c r="BT33" s="246">
        <v>2625.2</v>
      </c>
      <c r="BU33" s="58">
        <v>2485.9</v>
      </c>
      <c r="BV33" s="37">
        <v>2560.9</v>
      </c>
      <c r="BW33" s="37">
        <v>2622.8</v>
      </c>
      <c r="BX33" s="37">
        <v>2638.7</v>
      </c>
      <c r="BY33" s="308">
        <v>2531</v>
      </c>
      <c r="BZ33" s="37">
        <v>2596.1999999999998</v>
      </c>
      <c r="CA33" s="37">
        <v>2701.2</v>
      </c>
      <c r="CB33" s="295">
        <v>2761.1</v>
      </c>
      <c r="CC33" s="16">
        <v>2695</v>
      </c>
      <c r="CD33" s="87">
        <v>2802.4</v>
      </c>
      <c r="CE33" s="112">
        <v>2919.9</v>
      </c>
      <c r="CF33" s="112">
        <v>2997.4621039418021</v>
      </c>
      <c r="CG33" s="245">
        <v>2796.5</v>
      </c>
      <c r="CH33" s="16">
        <v>2926.1930018853145</v>
      </c>
      <c r="CI33" s="16">
        <v>3003.2876251136568</v>
      </c>
      <c r="CJ33" s="246">
        <v>3025.0640458640823</v>
      </c>
      <c r="CK33" s="16">
        <v>2925.7758867135535</v>
      </c>
      <c r="CL33" s="16">
        <v>2874.2575412591186</v>
      </c>
      <c r="CM33" s="16">
        <v>2977.1163425451514</v>
      </c>
      <c r="CN33" s="16">
        <v>3041.1881292785242</v>
      </c>
      <c r="CO33" s="245">
        <v>2927.3078896675261</v>
      </c>
      <c r="CP33" s="16">
        <v>3180.2</v>
      </c>
      <c r="CQ33" s="16">
        <v>3305.5723721726135</v>
      </c>
      <c r="CR33" s="246">
        <v>3431.7280062047234</v>
      </c>
      <c r="CS33" s="245">
        <v>3360.3898942956489</v>
      </c>
      <c r="CT33" s="16">
        <v>3622.3295628037358</v>
      </c>
      <c r="CU33" s="16">
        <v>3770.6748736877789</v>
      </c>
      <c r="CV33" s="246">
        <v>3722.2970313650471</v>
      </c>
      <c r="CW33" s="245">
        <v>3603.7198884961554</v>
      </c>
      <c r="CX33" s="246">
        <v>3794.3261819957493</v>
      </c>
      <c r="CY33" s="246"/>
      <c r="CZ33" s="16"/>
      <c r="DA33" s="246">
        <v>3897.8645272848735</v>
      </c>
      <c r="DB33" s="246">
        <v>3964.4731264232501</v>
      </c>
    </row>
    <row r="34" spans="1:106" ht="30" customHeight="1" x14ac:dyDescent="0.25">
      <c r="A34" s="161"/>
      <c r="B34" s="161"/>
      <c r="C34" s="183" t="s">
        <v>23</v>
      </c>
      <c r="D34" s="197" t="s">
        <v>9</v>
      </c>
      <c r="E34" s="63">
        <v>148286.20000000001</v>
      </c>
      <c r="F34" s="63">
        <v>195208.1</v>
      </c>
      <c r="G34" s="63">
        <v>235793.6</v>
      </c>
      <c r="H34" s="63">
        <v>220060.13333333333</v>
      </c>
      <c r="I34" s="215">
        <v>230516.8</v>
      </c>
      <c r="J34" s="63">
        <v>246448.8</v>
      </c>
      <c r="K34" s="63">
        <v>301537.56666666671</v>
      </c>
      <c r="L34" s="216">
        <v>341268.8</v>
      </c>
      <c r="M34" s="63">
        <v>346727.3666666667</v>
      </c>
      <c r="N34" s="63">
        <v>334735.2</v>
      </c>
      <c r="O34" s="63">
        <v>351731.3</v>
      </c>
      <c r="P34" s="63">
        <v>385622.73333333334</v>
      </c>
      <c r="Q34" s="215">
        <v>403512.46666666662</v>
      </c>
      <c r="R34" s="63">
        <v>351491.26666666666</v>
      </c>
      <c r="S34" s="63">
        <v>383782.93333333335</v>
      </c>
      <c r="T34" s="216">
        <v>385697.03333333338</v>
      </c>
      <c r="U34" s="63">
        <v>138179.29999999999</v>
      </c>
      <c r="V34" s="63">
        <v>141177.96666666667</v>
      </c>
      <c r="W34" s="64">
        <v>150136.93333333332</v>
      </c>
      <c r="X34" s="216">
        <v>166074.1</v>
      </c>
      <c r="Y34" s="63">
        <v>152682.33333333334</v>
      </c>
      <c r="Z34" s="63">
        <v>169856.43333333332</v>
      </c>
      <c r="AA34" s="63">
        <v>164425.33333333334</v>
      </c>
      <c r="AB34" s="63">
        <v>179025.23333333331</v>
      </c>
      <c r="AC34" s="215">
        <v>159543.93333333335</v>
      </c>
      <c r="AD34" s="63">
        <v>169152.1</v>
      </c>
      <c r="AE34" s="63">
        <v>176008.06666666665</v>
      </c>
      <c r="AF34" s="216">
        <v>191756.1</v>
      </c>
      <c r="AG34" s="63">
        <v>179742.7</v>
      </c>
      <c r="AH34" s="63">
        <v>191130.4</v>
      </c>
      <c r="AI34" s="63">
        <v>199676.73333333337</v>
      </c>
      <c r="AJ34" s="63">
        <v>224532.36666666667</v>
      </c>
      <c r="AK34" s="215">
        <v>217434.53333333333</v>
      </c>
      <c r="AL34" s="63">
        <v>232609.9</v>
      </c>
      <c r="AM34" s="63">
        <v>237161.5</v>
      </c>
      <c r="AN34" s="216">
        <v>256460.2</v>
      </c>
      <c r="AO34" s="63">
        <v>239329.16666666666</v>
      </c>
      <c r="AP34" s="63">
        <v>254567.26666666669</v>
      </c>
      <c r="AQ34" s="63">
        <v>260058.69</v>
      </c>
      <c r="AR34" s="63">
        <v>276804.40000000002</v>
      </c>
      <c r="AS34" s="215">
        <v>239329.16666666666</v>
      </c>
      <c r="AT34" s="63">
        <v>253733.2</v>
      </c>
      <c r="AU34" s="63">
        <v>258931.46</v>
      </c>
      <c r="AV34" s="216">
        <v>279226.3</v>
      </c>
      <c r="AW34" s="63">
        <v>250285.36</v>
      </c>
      <c r="AX34" s="63">
        <v>270860.52</v>
      </c>
      <c r="AY34" s="63">
        <v>283043.90000000002</v>
      </c>
      <c r="AZ34" s="63">
        <v>308612.86666666664</v>
      </c>
      <c r="BA34" s="215">
        <v>274445.90000000002</v>
      </c>
      <c r="BB34" s="63">
        <v>294511</v>
      </c>
      <c r="BC34" s="63">
        <v>308022.93333333329</v>
      </c>
      <c r="BD34" s="216">
        <v>327354.09999999998</v>
      </c>
      <c r="BE34" s="63">
        <v>303737.09999999998</v>
      </c>
      <c r="BF34" s="63">
        <v>310033.09999999998</v>
      </c>
      <c r="BG34" s="63">
        <v>310344</v>
      </c>
      <c r="BH34" s="74">
        <v>331193.8</v>
      </c>
      <c r="BI34" s="215">
        <v>303980.7</v>
      </c>
      <c r="BJ34" s="63">
        <v>311278.5</v>
      </c>
      <c r="BK34" s="63">
        <v>323681.5</v>
      </c>
      <c r="BL34" s="216">
        <v>343680.8</v>
      </c>
      <c r="BM34" s="63">
        <v>318455.09999999998</v>
      </c>
      <c r="BN34" s="63">
        <v>327912.2</v>
      </c>
      <c r="BO34" s="63">
        <v>336985.1</v>
      </c>
      <c r="BP34" s="74">
        <v>367928.2</v>
      </c>
      <c r="BQ34" s="215">
        <v>336943.9</v>
      </c>
      <c r="BR34" s="63">
        <v>352758.4</v>
      </c>
      <c r="BS34" s="63">
        <v>355586.7</v>
      </c>
      <c r="BT34" s="216">
        <v>379324.5</v>
      </c>
      <c r="BU34" s="63">
        <v>347439.3</v>
      </c>
      <c r="BV34" s="63">
        <v>368672.4</v>
      </c>
      <c r="BW34" s="63">
        <v>367912.4</v>
      </c>
      <c r="BX34" s="63">
        <v>390138.4</v>
      </c>
      <c r="BY34" s="215">
        <v>375814.7</v>
      </c>
      <c r="BZ34" s="63">
        <v>389216.5</v>
      </c>
      <c r="CA34" s="63">
        <v>394207.6</v>
      </c>
      <c r="CB34" s="216">
        <v>428453.3</v>
      </c>
      <c r="CC34" s="120">
        <v>411804.4</v>
      </c>
      <c r="CD34" s="98">
        <v>427189.7</v>
      </c>
      <c r="CE34" s="105">
        <v>437518.6</v>
      </c>
      <c r="CF34" s="105">
        <v>477993.13499999995</v>
      </c>
      <c r="CG34" s="322">
        <v>439599.2</v>
      </c>
      <c r="CH34" s="120">
        <v>465470.9273333333</v>
      </c>
      <c r="CI34" s="120">
        <v>475926.10160060338</v>
      </c>
      <c r="CJ34" s="328">
        <v>503724.58266666665</v>
      </c>
      <c r="CK34" s="120">
        <v>481060.38583761669</v>
      </c>
      <c r="CL34" s="120">
        <v>471955.83606495667</v>
      </c>
      <c r="CM34" s="120">
        <v>496778.48835744336</v>
      </c>
      <c r="CN34" s="120">
        <v>535500.26727467671</v>
      </c>
      <c r="CO34" s="322">
        <v>507398.24172084004</v>
      </c>
      <c r="CP34" s="120">
        <v>554809.19999999995</v>
      </c>
      <c r="CQ34" s="120">
        <v>572292.41925972339</v>
      </c>
      <c r="CR34" s="328">
        <v>632762.52694186673</v>
      </c>
      <c r="CS34" s="322">
        <v>598565.39729119989</v>
      </c>
      <c r="CT34" s="120">
        <v>662369.5279311199</v>
      </c>
      <c r="CU34" s="120">
        <v>662799.90567476675</v>
      </c>
      <c r="CV34" s="328">
        <v>697333.84414498333</v>
      </c>
      <c r="CW34" s="322">
        <v>671364.73267728998</v>
      </c>
      <c r="CX34" s="328">
        <v>702950.49263707676</v>
      </c>
      <c r="CY34" s="328"/>
      <c r="CZ34" s="120"/>
      <c r="DA34" s="328">
        <v>701268.51657156332</v>
      </c>
      <c r="DB34" s="328">
        <v>747172.11488474999</v>
      </c>
    </row>
    <row r="35" spans="1:106" ht="30" customHeight="1" x14ac:dyDescent="0.25">
      <c r="A35" s="161"/>
      <c r="B35" s="161"/>
      <c r="C35" s="184" t="s">
        <v>19</v>
      </c>
      <c r="D35" s="197" t="s">
        <v>9</v>
      </c>
      <c r="E35" s="65">
        <v>7061.2476190476191</v>
      </c>
      <c r="F35" s="65">
        <v>9445.5532258064522</v>
      </c>
      <c r="G35" s="65">
        <v>10717.890909090909</v>
      </c>
      <c r="H35" s="65">
        <v>10479.053968253969</v>
      </c>
      <c r="I35" s="217">
        <v>10639.236923076924</v>
      </c>
      <c r="J35" s="65">
        <v>12120.432786885247</v>
      </c>
      <c r="K35" s="65">
        <v>14134.573437500001</v>
      </c>
      <c r="L35" s="218">
        <v>16513.006451612902</v>
      </c>
      <c r="M35" s="65">
        <v>16252.845312500001</v>
      </c>
      <c r="N35" s="65">
        <v>16462.386885245902</v>
      </c>
      <c r="O35" s="65">
        <v>16487.404687499999</v>
      </c>
      <c r="P35" s="65">
        <v>18362.987301587302</v>
      </c>
      <c r="Q35" s="217">
        <v>19214.879365079363</v>
      </c>
      <c r="R35" s="65">
        <v>17286.45573770492</v>
      </c>
      <c r="S35" s="65">
        <v>17713.058461538461</v>
      </c>
      <c r="T35" s="218">
        <v>18662.759677419355</v>
      </c>
      <c r="U35" s="65">
        <v>6579.9666666666672</v>
      </c>
      <c r="V35" s="65">
        <v>6831.191935483871</v>
      </c>
      <c r="W35" s="66">
        <v>6929.3969230769226</v>
      </c>
      <c r="X35" s="218">
        <v>7909.7971042103263</v>
      </c>
      <c r="Y35" s="66">
        <v>7156.984375</v>
      </c>
      <c r="Z35" s="66">
        <v>8218.8596774193538</v>
      </c>
      <c r="AA35" s="65">
        <v>7473.878787878788</v>
      </c>
      <c r="AB35" s="65">
        <v>8391.8078124999993</v>
      </c>
      <c r="AC35" s="217">
        <v>7597.3301587301594</v>
      </c>
      <c r="AD35" s="65">
        <v>8054.861904761905</v>
      </c>
      <c r="AE35" s="65">
        <v>8123.4492307692299</v>
      </c>
      <c r="AF35" s="218">
        <v>9278.5209677419371</v>
      </c>
      <c r="AG35" s="65">
        <v>8295.7999999999993</v>
      </c>
      <c r="AH35" s="65">
        <v>9399.8557377049165</v>
      </c>
      <c r="AI35" s="65">
        <v>9359.8468750000011</v>
      </c>
      <c r="AJ35" s="65">
        <v>10864.469354838709</v>
      </c>
      <c r="AK35" s="217">
        <v>10192.24375</v>
      </c>
      <c r="AL35" s="65">
        <v>11439.8</v>
      </c>
      <c r="AM35" s="65">
        <v>11116.9453125</v>
      </c>
      <c r="AN35" s="218">
        <v>12212.4</v>
      </c>
      <c r="AO35" s="65">
        <v>11396.626984126984</v>
      </c>
      <c r="AP35" s="65">
        <v>12122.250793650794</v>
      </c>
      <c r="AQ35" s="65">
        <v>12002.70876923077</v>
      </c>
      <c r="AR35" s="65">
        <v>13181.2</v>
      </c>
      <c r="AS35" s="217">
        <v>11396.626984126984</v>
      </c>
      <c r="AT35" s="65">
        <v>12277.412903225808</v>
      </c>
      <c r="AU35" s="65">
        <v>11769.611818181818</v>
      </c>
      <c r="AV35" s="218">
        <v>13088.7328125</v>
      </c>
      <c r="AW35" s="65">
        <v>11918.350476190477</v>
      </c>
      <c r="AX35" s="65">
        <v>13106.154193548387</v>
      </c>
      <c r="AY35" s="65">
        <v>12865.6</v>
      </c>
      <c r="AZ35" s="65">
        <v>14466.228124999998</v>
      </c>
      <c r="BA35" s="217">
        <v>13068.9</v>
      </c>
      <c r="BB35" s="65">
        <v>14250.532258064517</v>
      </c>
      <c r="BC35" s="65">
        <v>14216.443076923077</v>
      </c>
      <c r="BD35" s="218">
        <v>15839.7</v>
      </c>
      <c r="BE35" s="65">
        <v>14463.7</v>
      </c>
      <c r="BF35" s="65">
        <v>15247.5</v>
      </c>
      <c r="BG35" s="65">
        <v>14547.6</v>
      </c>
      <c r="BH35" s="65">
        <v>15771.1</v>
      </c>
      <c r="BI35" s="217">
        <v>14475.3</v>
      </c>
      <c r="BJ35" s="65">
        <v>15308.8</v>
      </c>
      <c r="BK35" s="65">
        <v>14939.1</v>
      </c>
      <c r="BL35" s="218">
        <v>16628.900000000001</v>
      </c>
      <c r="BM35" s="65">
        <v>15409.1</v>
      </c>
      <c r="BN35" s="65">
        <v>15866.7</v>
      </c>
      <c r="BO35" s="65">
        <v>15553.2</v>
      </c>
      <c r="BP35" s="73">
        <v>17044.2</v>
      </c>
      <c r="BQ35" s="217">
        <v>16303.7</v>
      </c>
      <c r="BR35" s="65">
        <v>17069</v>
      </c>
      <c r="BS35" s="65">
        <v>16163</v>
      </c>
      <c r="BT35" s="218">
        <v>17780.8</v>
      </c>
      <c r="BU35" s="66">
        <v>16811.599999999999</v>
      </c>
      <c r="BV35" s="66">
        <v>17555.400000000001</v>
      </c>
      <c r="BW35" s="66">
        <v>16980.599999999999</v>
      </c>
      <c r="BX35" s="66">
        <v>18877.7</v>
      </c>
      <c r="BY35" s="268">
        <v>17616.3</v>
      </c>
      <c r="BZ35" s="66">
        <v>19141.8</v>
      </c>
      <c r="CA35" s="66">
        <v>18478.5</v>
      </c>
      <c r="CB35" s="291">
        <v>20731.599999999999</v>
      </c>
      <c r="CC35" s="121">
        <v>19303.3</v>
      </c>
      <c r="CD35" s="99">
        <v>21009.3</v>
      </c>
      <c r="CE35" s="111">
        <v>20508.7</v>
      </c>
      <c r="CF35" s="111">
        <v>22761.577857142853</v>
      </c>
      <c r="CG35" s="324">
        <v>20606.2</v>
      </c>
      <c r="CH35" s="121">
        <v>22892.012819672131</v>
      </c>
      <c r="CI35" s="121">
        <v>21965.820073874002</v>
      </c>
      <c r="CJ35" s="330">
        <v>24373.770129032255</v>
      </c>
      <c r="CK35" s="121">
        <v>22907.637420838892</v>
      </c>
      <c r="CL35" s="121">
        <v>22836.572712820485</v>
      </c>
      <c r="CM35" s="121">
        <v>22580.84037988379</v>
      </c>
      <c r="CN35" s="121">
        <v>25101.575028500469</v>
      </c>
      <c r="CO35" s="324">
        <v>24551.527825201938</v>
      </c>
      <c r="CP35" s="121">
        <v>26419.5</v>
      </c>
      <c r="CQ35" s="121">
        <v>26013.291784532881</v>
      </c>
      <c r="CR35" s="330">
        <v>29660.743450400001</v>
      </c>
      <c r="CS35" s="324">
        <v>28503.114156723805</v>
      </c>
      <c r="CT35" s="121">
        <v>32050.138448279999</v>
      </c>
      <c r="CU35" s="121">
        <v>31068.745578504691</v>
      </c>
      <c r="CV35" s="330">
        <v>33741.960200563713</v>
      </c>
      <c r="CW35" s="324">
        <v>31470.221844247968</v>
      </c>
      <c r="CX35" s="330">
        <v>34571.335703462792</v>
      </c>
      <c r="CY35" s="330"/>
      <c r="CZ35" s="121"/>
      <c r="DA35" s="330">
        <v>32871.961714292032</v>
      </c>
      <c r="DB35" s="330">
        <v>36153.489429907255</v>
      </c>
    </row>
    <row r="36" spans="1:106" ht="30" customHeight="1" x14ac:dyDescent="0.25">
      <c r="A36" s="161"/>
      <c r="B36" s="161"/>
      <c r="C36" s="184" t="s">
        <v>10</v>
      </c>
      <c r="D36" s="197"/>
      <c r="E36" s="75">
        <v>0.73333333333333339</v>
      </c>
      <c r="F36" s="75">
        <v>0.79</v>
      </c>
      <c r="G36" s="75">
        <v>0.82366666666666666</v>
      </c>
      <c r="H36" s="75">
        <v>0.80566666666666675</v>
      </c>
      <c r="I36" s="239">
        <v>0.84166666666666667</v>
      </c>
      <c r="J36" s="75">
        <v>0.85466666666666669</v>
      </c>
      <c r="K36" s="75">
        <v>0.88700000000000001</v>
      </c>
      <c r="L36" s="240">
        <v>0.90366666666666673</v>
      </c>
      <c r="M36" s="75">
        <v>0.92133333333333345</v>
      </c>
      <c r="N36" s="75">
        <v>0.92633333333333334</v>
      </c>
      <c r="O36" s="75">
        <v>0.93766666666666654</v>
      </c>
      <c r="P36" s="75">
        <v>0.94633333333333314</v>
      </c>
      <c r="Q36" s="239">
        <v>0.95666666666666667</v>
      </c>
      <c r="R36" s="75">
        <v>0.95833333333333337</v>
      </c>
      <c r="S36" s="75">
        <v>0.96566666666666656</v>
      </c>
      <c r="T36" s="240">
        <v>0.96866666666666668</v>
      </c>
      <c r="U36" s="75">
        <v>0.94700000000000006</v>
      </c>
      <c r="V36" s="75">
        <v>0.95133333333333336</v>
      </c>
      <c r="W36" s="76">
        <v>0.97533333333333339</v>
      </c>
      <c r="X36" s="240">
        <v>0.98433333333333328</v>
      </c>
      <c r="Y36" s="76">
        <v>0.98642427526252241</v>
      </c>
      <c r="Z36" s="76">
        <v>0.99199252612410849</v>
      </c>
      <c r="AA36" s="77">
        <v>1</v>
      </c>
      <c r="AB36" s="77">
        <v>1</v>
      </c>
      <c r="AC36" s="278">
        <v>1</v>
      </c>
      <c r="AD36" s="279">
        <v>1</v>
      </c>
      <c r="AE36" s="279">
        <v>1</v>
      </c>
      <c r="AF36" s="280">
        <v>1</v>
      </c>
      <c r="AG36" s="77">
        <v>1</v>
      </c>
      <c r="AH36" s="77">
        <v>1</v>
      </c>
      <c r="AI36" s="77">
        <v>1</v>
      </c>
      <c r="AJ36" s="77">
        <v>1</v>
      </c>
      <c r="AK36" s="278">
        <v>1</v>
      </c>
      <c r="AL36" s="279">
        <v>1</v>
      </c>
      <c r="AM36" s="279">
        <v>1</v>
      </c>
      <c r="AN36" s="280">
        <v>1</v>
      </c>
      <c r="AO36" s="77">
        <v>1</v>
      </c>
      <c r="AP36" s="77">
        <v>1</v>
      </c>
      <c r="AQ36" s="77">
        <v>1</v>
      </c>
      <c r="AR36" s="77">
        <v>1</v>
      </c>
      <c r="AS36" s="278">
        <v>1</v>
      </c>
      <c r="AT36" s="279">
        <v>1</v>
      </c>
      <c r="AU36" s="279">
        <v>1</v>
      </c>
      <c r="AV36" s="280">
        <v>1</v>
      </c>
      <c r="AW36" s="77">
        <v>1</v>
      </c>
      <c r="AX36" s="77">
        <v>1</v>
      </c>
      <c r="AY36" s="77">
        <v>1</v>
      </c>
      <c r="AZ36" s="77">
        <v>1</v>
      </c>
      <c r="BA36" s="278">
        <v>1</v>
      </c>
      <c r="BB36" s="279">
        <v>1</v>
      </c>
      <c r="BC36" s="279">
        <v>1</v>
      </c>
      <c r="BD36" s="280">
        <v>1</v>
      </c>
      <c r="BE36" s="77">
        <v>1</v>
      </c>
      <c r="BF36" s="77">
        <v>1</v>
      </c>
      <c r="BG36" s="77">
        <v>1</v>
      </c>
      <c r="BH36" s="77">
        <v>1</v>
      </c>
      <c r="BI36" s="278">
        <v>1</v>
      </c>
      <c r="BJ36" s="279">
        <v>1</v>
      </c>
      <c r="BK36" s="279">
        <v>1</v>
      </c>
      <c r="BL36" s="280">
        <v>1</v>
      </c>
      <c r="BM36" s="77">
        <v>1</v>
      </c>
      <c r="BN36" s="77">
        <v>1</v>
      </c>
      <c r="BO36" s="77">
        <v>1</v>
      </c>
      <c r="BP36" s="77">
        <v>1</v>
      </c>
      <c r="BQ36" s="278">
        <v>1</v>
      </c>
      <c r="BR36" s="279">
        <v>1</v>
      </c>
      <c r="BS36" s="279">
        <v>1</v>
      </c>
      <c r="BT36" s="280">
        <v>1</v>
      </c>
      <c r="BU36" s="78">
        <v>1</v>
      </c>
      <c r="BV36" s="78">
        <v>1</v>
      </c>
      <c r="BW36" s="78">
        <v>1</v>
      </c>
      <c r="BX36" s="78">
        <v>1</v>
      </c>
      <c r="BY36" s="309">
        <v>1</v>
      </c>
      <c r="BZ36" s="310">
        <v>1</v>
      </c>
      <c r="CA36" s="310">
        <v>1</v>
      </c>
      <c r="CB36" s="311">
        <v>1</v>
      </c>
      <c r="CC36" s="256">
        <v>1</v>
      </c>
      <c r="CD36" s="254">
        <v>1</v>
      </c>
      <c r="CE36" s="255">
        <v>1</v>
      </c>
      <c r="CF36" s="255">
        <v>1</v>
      </c>
      <c r="CG36" s="331">
        <v>1</v>
      </c>
      <c r="CH36" s="332">
        <v>1</v>
      </c>
      <c r="CI36" s="332">
        <v>1</v>
      </c>
      <c r="CJ36" s="333">
        <v>1</v>
      </c>
      <c r="CK36" s="256">
        <v>1</v>
      </c>
      <c r="CL36" s="256">
        <v>1</v>
      </c>
      <c r="CM36" s="256">
        <v>1</v>
      </c>
      <c r="CN36" s="256">
        <v>1</v>
      </c>
      <c r="CO36" s="331">
        <v>1</v>
      </c>
      <c r="CP36" s="332">
        <v>1</v>
      </c>
      <c r="CQ36" s="332">
        <v>1</v>
      </c>
      <c r="CR36" s="333">
        <v>1</v>
      </c>
      <c r="CS36" s="331">
        <v>1</v>
      </c>
      <c r="CT36" s="332">
        <v>1</v>
      </c>
      <c r="CU36" s="332">
        <v>1</v>
      </c>
      <c r="CV36" s="333">
        <v>1</v>
      </c>
      <c r="CW36" s="331">
        <v>1</v>
      </c>
      <c r="CX36" s="333">
        <v>1</v>
      </c>
      <c r="CY36" s="333"/>
      <c r="CZ36" s="332"/>
      <c r="DA36" s="333">
        <v>1</v>
      </c>
      <c r="DB36" s="333">
        <v>1</v>
      </c>
    </row>
    <row r="37" spans="1:106" ht="30" customHeight="1" x14ac:dyDescent="0.25">
      <c r="A37" s="154" t="s">
        <v>35</v>
      </c>
      <c r="B37" s="173" t="s">
        <v>77</v>
      </c>
      <c r="C37" s="188" t="s">
        <v>17</v>
      </c>
      <c r="D37" s="200"/>
      <c r="E37" s="18">
        <v>2260</v>
      </c>
      <c r="F37" s="18">
        <v>2277.6666666666665</v>
      </c>
      <c r="G37" s="18">
        <v>2291</v>
      </c>
      <c r="H37" s="18">
        <v>2318.3333333333335</v>
      </c>
      <c r="I37" s="241">
        <v>2324</v>
      </c>
      <c r="J37" s="18">
        <v>2339.3333333333335</v>
      </c>
      <c r="K37" s="18">
        <v>2370</v>
      </c>
      <c r="L37" s="242">
        <v>2269.3333333333335</v>
      </c>
      <c r="M37" s="18">
        <v>2376</v>
      </c>
      <c r="N37" s="18">
        <v>2371.6666666666665</v>
      </c>
      <c r="O37" s="18">
        <v>2352.6666666666665</v>
      </c>
      <c r="P37" s="18">
        <v>2351</v>
      </c>
      <c r="Q37" s="241">
        <v>2328.3333333333335</v>
      </c>
      <c r="R37" s="18">
        <v>2461</v>
      </c>
      <c r="S37" s="18">
        <v>2794.6666666666665</v>
      </c>
      <c r="T37" s="242">
        <v>2993.3333333333335</v>
      </c>
      <c r="U37" s="18">
        <v>2495.6666666666665</v>
      </c>
      <c r="V37" s="18">
        <v>2087.3333333333335</v>
      </c>
      <c r="W37" s="27">
        <v>1774.6666666666667</v>
      </c>
      <c r="X37" s="242">
        <v>1505</v>
      </c>
      <c r="Y37" s="27">
        <v>1362</v>
      </c>
      <c r="Z37" s="259">
        <v>1084.6666666666667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</row>
    <row r="38" spans="1:106" ht="30" customHeight="1" x14ac:dyDescent="0.25">
      <c r="A38" s="153"/>
      <c r="B38" s="161"/>
      <c r="C38" s="183" t="s">
        <v>18</v>
      </c>
      <c r="D38" s="197" t="s">
        <v>15</v>
      </c>
      <c r="E38" s="63">
        <v>16707.233333333334</v>
      </c>
      <c r="F38" s="63">
        <v>16888.099999999999</v>
      </c>
      <c r="G38" s="63">
        <v>17349.599999999999</v>
      </c>
      <c r="H38" s="63">
        <v>17160.2</v>
      </c>
      <c r="I38" s="215">
        <v>20353.099999999999</v>
      </c>
      <c r="J38" s="63">
        <v>21381.766666666666</v>
      </c>
      <c r="K38" s="63">
        <v>19970.599999999999</v>
      </c>
      <c r="L38" s="216">
        <v>18431.433333333334</v>
      </c>
      <c r="M38" s="63">
        <v>25674.433333333331</v>
      </c>
      <c r="N38" s="63">
        <v>22543.566666666666</v>
      </c>
      <c r="O38" s="63">
        <v>19258.099999999999</v>
      </c>
      <c r="P38" s="63">
        <v>15636.2</v>
      </c>
      <c r="Q38" s="215">
        <v>13149.466666666665</v>
      </c>
      <c r="R38" s="63">
        <v>10324.533333333333</v>
      </c>
      <c r="S38" s="63">
        <v>9774.1666666666679</v>
      </c>
      <c r="T38" s="216">
        <v>9222.5666666666657</v>
      </c>
      <c r="U38" s="63">
        <v>9192.2000000000007</v>
      </c>
      <c r="V38" s="63">
        <v>9844.7999999999993</v>
      </c>
      <c r="W38" s="64">
        <v>7917.9</v>
      </c>
      <c r="X38" s="216">
        <v>8335.8333333333321</v>
      </c>
      <c r="Y38" s="63">
        <v>7260.5666666666657</v>
      </c>
      <c r="Z38" s="216">
        <v>4458.7333333333336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 s="3"/>
    </row>
    <row r="39" spans="1:106" ht="30" customHeight="1" x14ac:dyDescent="0.25">
      <c r="A39" s="163"/>
      <c r="B39" s="162"/>
      <c r="C39" s="189" t="s">
        <v>19</v>
      </c>
      <c r="D39" s="201" t="s">
        <v>15</v>
      </c>
      <c r="E39" s="49">
        <v>795.58253968253962</v>
      </c>
      <c r="F39" s="49">
        <v>817.16612903225803</v>
      </c>
      <c r="G39" s="49">
        <v>788.61818181818182</v>
      </c>
      <c r="H39" s="49">
        <v>817.15238095238078</v>
      </c>
      <c r="I39" s="235">
        <v>939.37384615384622</v>
      </c>
      <c r="J39" s="49">
        <v>1051.5622950819672</v>
      </c>
      <c r="K39" s="49">
        <v>936.12187500000005</v>
      </c>
      <c r="L39" s="236">
        <v>891.8435483870968</v>
      </c>
      <c r="M39" s="49">
        <v>1203.4890624999998</v>
      </c>
      <c r="N39" s="49">
        <v>1108.7</v>
      </c>
      <c r="O39" s="49">
        <v>902.72343749999993</v>
      </c>
      <c r="P39" s="49">
        <v>744.58095238095234</v>
      </c>
      <c r="Q39" s="235">
        <v>626.16507936507924</v>
      </c>
      <c r="R39" s="49">
        <v>507.76393442622947</v>
      </c>
      <c r="S39" s="49">
        <v>451.1153846153847</v>
      </c>
      <c r="T39" s="236">
        <v>446.25322580645155</v>
      </c>
      <c r="U39" s="49">
        <v>437.72380952380956</v>
      </c>
      <c r="V39" s="49">
        <v>476.36129032258066</v>
      </c>
      <c r="W39" s="50">
        <v>365.44153846153847</v>
      </c>
      <c r="X39" s="236">
        <v>397.02006731440906</v>
      </c>
      <c r="Y39" s="50">
        <v>340.33906249999995</v>
      </c>
      <c r="Z39" s="260">
        <v>215.74516129032259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3"/>
    </row>
    <row r="40" spans="1:106" ht="30" customHeight="1" x14ac:dyDescent="0.25">
      <c r="A40" s="153"/>
      <c r="B40" s="161"/>
      <c r="C40" s="184" t="s">
        <v>20</v>
      </c>
      <c r="D40" s="197"/>
      <c r="E40" s="75">
        <v>0.68833333333333335</v>
      </c>
      <c r="F40" s="75">
        <v>0.61499999999999999</v>
      </c>
      <c r="G40" s="75">
        <v>0.59899999999999987</v>
      </c>
      <c r="H40" s="75">
        <v>0.56233333333333335</v>
      </c>
      <c r="I40" s="239">
        <v>0.59399999999999997</v>
      </c>
      <c r="J40" s="75">
        <v>0.59299999999999997</v>
      </c>
      <c r="K40" s="75">
        <v>0.55500000000000005</v>
      </c>
      <c r="L40" s="240">
        <v>0.49333333333333335</v>
      </c>
      <c r="M40" s="75">
        <v>0.56969675302363776</v>
      </c>
      <c r="N40" s="75">
        <v>0.51554364239454131</v>
      </c>
      <c r="O40" s="75">
        <v>0.45566666666666666</v>
      </c>
      <c r="P40" s="75">
        <v>0.36533333333333334</v>
      </c>
      <c r="Q40" s="239">
        <v>0.32710391368552177</v>
      </c>
      <c r="R40" s="75">
        <v>0.24933333333333332</v>
      </c>
      <c r="S40" s="75">
        <v>0.23933333333333331</v>
      </c>
      <c r="T40" s="240">
        <v>0.19966666666666666</v>
      </c>
      <c r="U40" s="75">
        <v>0.19740941768247466</v>
      </c>
      <c r="V40" s="75">
        <v>0.19133333333333336</v>
      </c>
      <c r="W40" s="76">
        <v>0.151</v>
      </c>
      <c r="X40" s="240">
        <v>0.14366666666666666</v>
      </c>
      <c r="Y40" s="76">
        <v>0.12449588246859837</v>
      </c>
      <c r="Z40" s="261">
        <v>7.4517144369237634E-2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 s="3"/>
    </row>
    <row r="41" spans="1:106" ht="30" customHeight="1" x14ac:dyDescent="0.25">
      <c r="A41" s="163"/>
      <c r="B41" s="162"/>
      <c r="C41" s="189" t="s">
        <v>21</v>
      </c>
      <c r="D41" s="201" t="s">
        <v>60</v>
      </c>
      <c r="E41" s="54">
        <f>+E42/E38*1000</f>
        <v>3215.527406293083</v>
      </c>
      <c r="F41" s="54">
        <f t="shared" ref="F41:Z41" si="5">+F42/F38*1000</f>
        <v>3018.4212552033682</v>
      </c>
      <c r="G41" s="54">
        <f t="shared" si="5"/>
        <v>2904.5338221054089</v>
      </c>
      <c r="H41" s="54">
        <f t="shared" si="5"/>
        <v>3095.6981853358352</v>
      </c>
      <c r="I41" s="243">
        <f t="shared" si="5"/>
        <v>2126.6899555022742</v>
      </c>
      <c r="J41" s="54">
        <f t="shared" si="5"/>
        <v>1961.3658366240397</v>
      </c>
      <c r="K41" s="54">
        <f t="shared" si="5"/>
        <v>1917.1648990682972</v>
      </c>
      <c r="L41" s="244">
        <f t="shared" si="5"/>
        <v>1975.8691221337458</v>
      </c>
      <c r="M41" s="54">
        <f t="shared" si="5"/>
        <v>1156.0320058995135</v>
      </c>
      <c r="N41" s="54">
        <f t="shared" si="5"/>
        <v>1177.9118063246426</v>
      </c>
      <c r="O41" s="54">
        <f t="shared" si="5"/>
        <v>1212.3262419449479</v>
      </c>
      <c r="P41" s="54">
        <f t="shared" si="5"/>
        <v>1402.9197204776949</v>
      </c>
      <c r="Q41" s="243">
        <f t="shared" si="5"/>
        <v>1393.247888380771</v>
      </c>
      <c r="R41" s="54">
        <f t="shared" si="5"/>
        <v>1488.0930857246174</v>
      </c>
      <c r="S41" s="54">
        <f t="shared" si="5"/>
        <v>1398.1072555205046</v>
      </c>
      <c r="T41" s="244">
        <f t="shared" si="5"/>
        <v>1351.080863244867</v>
      </c>
      <c r="U41" s="54">
        <f t="shared" si="5"/>
        <v>840.6076166024817</v>
      </c>
      <c r="V41" s="54">
        <f t="shared" si="5"/>
        <v>731.66206186683996</v>
      </c>
      <c r="W41" s="54">
        <f t="shared" si="5"/>
        <v>480.00522023937327</v>
      </c>
      <c r="X41" s="244">
        <f t="shared" si="5"/>
        <v>309.85904228731391</v>
      </c>
      <c r="Y41" s="54">
        <f t="shared" si="5"/>
        <v>289.39889907582972</v>
      </c>
      <c r="Z41" s="244">
        <f t="shared" si="5"/>
        <v>307.51633498302954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 s="3"/>
    </row>
    <row r="42" spans="1:106" ht="30" customHeight="1" x14ac:dyDescent="0.25">
      <c r="A42" s="153"/>
      <c r="B42" s="161"/>
      <c r="C42" s="183" t="s">
        <v>8</v>
      </c>
      <c r="D42" s="197" t="s">
        <v>9</v>
      </c>
      <c r="E42" s="63">
        <v>53722.566666666673</v>
      </c>
      <c r="F42" s="63">
        <v>50975.4</v>
      </c>
      <c r="G42" s="63">
        <v>50392.5</v>
      </c>
      <c r="H42" s="63">
        <v>53122.8</v>
      </c>
      <c r="I42" s="215">
        <v>43284.73333333333</v>
      </c>
      <c r="J42" s="63">
        <v>41937.466666666667</v>
      </c>
      <c r="K42" s="63">
        <v>38286.933333333334</v>
      </c>
      <c r="L42" s="216">
        <v>36418.1</v>
      </c>
      <c r="M42" s="63">
        <v>29680.466666666664</v>
      </c>
      <c r="N42" s="63">
        <v>26554.333333333332</v>
      </c>
      <c r="O42" s="63">
        <v>23347.1</v>
      </c>
      <c r="P42" s="63">
        <v>21936.333333333332</v>
      </c>
      <c r="Q42" s="215">
        <v>18320.466666666667</v>
      </c>
      <c r="R42" s="63">
        <v>15363.866666666669</v>
      </c>
      <c r="S42" s="63">
        <v>13665.333333333334</v>
      </c>
      <c r="T42" s="216">
        <v>12460.433333333334</v>
      </c>
      <c r="U42" s="63">
        <v>7727.0333333333328</v>
      </c>
      <c r="V42" s="63">
        <v>7203.0666666666666</v>
      </c>
      <c r="W42" s="64">
        <v>3800.6333333333332</v>
      </c>
      <c r="X42" s="216">
        <v>2582.9333333333338</v>
      </c>
      <c r="Y42" s="63">
        <v>2101.1999999999998</v>
      </c>
      <c r="Z42" s="216">
        <v>1371.1333333333334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 s="3"/>
    </row>
    <row r="43" spans="1:106" ht="30" customHeight="1" x14ac:dyDescent="0.25">
      <c r="A43" s="154"/>
      <c r="B43" s="177"/>
      <c r="C43" s="188" t="s">
        <v>19</v>
      </c>
      <c r="D43" s="200" t="s">
        <v>9</v>
      </c>
      <c r="E43" s="16">
        <v>2558.2174603174603</v>
      </c>
      <c r="F43" s="16">
        <v>2466.5516129032262</v>
      </c>
      <c r="G43" s="16">
        <v>2290.568181818182</v>
      </c>
      <c r="H43" s="16">
        <v>2529.6571428571428</v>
      </c>
      <c r="I43" s="245">
        <v>1997.7569230769229</v>
      </c>
      <c r="J43" s="16">
        <v>2062.498360655738</v>
      </c>
      <c r="K43" s="16">
        <v>1794.7</v>
      </c>
      <c r="L43" s="246">
        <v>1762.1661290322581</v>
      </c>
      <c r="M43" s="16">
        <v>1391.2718749999999</v>
      </c>
      <c r="N43" s="16">
        <v>1305.950819672131</v>
      </c>
      <c r="O43" s="16">
        <v>1094.3953124999998</v>
      </c>
      <c r="P43" s="16">
        <v>1044.5873015873017</v>
      </c>
      <c r="Q43" s="245">
        <v>872.40317460317465</v>
      </c>
      <c r="R43" s="16">
        <v>755.6</v>
      </c>
      <c r="S43" s="16">
        <v>630.70769230769235</v>
      </c>
      <c r="T43" s="246">
        <v>602.92419354838717</v>
      </c>
      <c r="U43" s="16">
        <v>367.95396825396824</v>
      </c>
      <c r="V43" s="16">
        <v>348.53548387096777</v>
      </c>
      <c r="W43" s="26">
        <v>175.41384615384615</v>
      </c>
      <c r="X43" s="246">
        <v>123.02025782688769</v>
      </c>
      <c r="Y43" s="26">
        <v>98.493750000000006</v>
      </c>
      <c r="Z43" s="262">
        <v>66.345161290322594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 s="3"/>
    </row>
    <row r="44" spans="1:106" ht="30" customHeight="1" x14ac:dyDescent="0.25">
      <c r="A44" s="164"/>
      <c r="B44" s="178"/>
      <c r="C44" s="190" t="s">
        <v>10</v>
      </c>
      <c r="D44" s="202"/>
      <c r="E44" s="247">
        <v>0.26666666666666666</v>
      </c>
      <c r="F44" s="248">
        <v>0.21</v>
      </c>
      <c r="G44" s="248">
        <v>0.17633333333333331</v>
      </c>
      <c r="H44" s="249">
        <v>0.19433333333333333</v>
      </c>
      <c r="I44" s="247">
        <v>0.15833333333333333</v>
      </c>
      <c r="J44" s="248">
        <v>0.14533333333333331</v>
      </c>
      <c r="K44" s="248">
        <v>0.11299999999999999</v>
      </c>
      <c r="L44" s="249">
        <v>9.633333333333334E-2</v>
      </c>
      <c r="M44" s="247">
        <v>7.8666666666666663E-2</v>
      </c>
      <c r="N44" s="248">
        <v>7.3666666666666672E-2</v>
      </c>
      <c r="O44" s="248">
        <v>6.2333333333333331E-2</v>
      </c>
      <c r="P44" s="248">
        <v>5.3666666666666668E-2</v>
      </c>
      <c r="Q44" s="247">
        <v>4.3333333333333335E-2</v>
      </c>
      <c r="R44" s="248">
        <v>4.1666666666666664E-2</v>
      </c>
      <c r="S44" s="248">
        <v>3.4333333333333334E-2</v>
      </c>
      <c r="T44" s="249">
        <v>3.1333333333333331E-2</v>
      </c>
      <c r="U44" s="248">
        <v>5.2999999999999999E-2</v>
      </c>
      <c r="V44" s="248">
        <v>4.8666666666666664E-2</v>
      </c>
      <c r="W44" s="253">
        <v>2.4666666666666667E-2</v>
      </c>
      <c r="X44" s="249">
        <v>1.5666666666666666E-2</v>
      </c>
      <c r="Y44" s="253">
        <v>1.357507867433874E-2</v>
      </c>
      <c r="Z44" s="263">
        <v>8.0076685486329506E-3</v>
      </c>
      <c r="AA44" s="79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 s="3"/>
    </row>
    <row r="45" spans="1:106" ht="15.75" customHeight="1" x14ac:dyDescent="0.35">
      <c r="A45" s="2" t="s">
        <v>53</v>
      </c>
      <c r="B45" s="124" t="s">
        <v>54</v>
      </c>
      <c r="D45" s="5"/>
      <c r="BJ45" s="17"/>
    </row>
    <row r="46" spans="1:106" ht="20.149999999999999" customHeight="1" x14ac:dyDescent="0.25">
      <c r="A46" s="128" t="s">
        <v>74</v>
      </c>
      <c r="B46" s="339" t="s">
        <v>75</v>
      </c>
      <c r="C46" s="339"/>
      <c r="D46" s="339"/>
      <c r="E46" s="339"/>
      <c r="F46" s="339"/>
      <c r="G46" s="339"/>
      <c r="H46" s="339"/>
      <c r="I46" s="339"/>
      <c r="BJ46" s="16"/>
    </row>
    <row r="47" spans="1:106" ht="20.149999999999999" customHeight="1" x14ac:dyDescent="0.25">
      <c r="B47" s="352" t="s">
        <v>76</v>
      </c>
      <c r="C47" s="352"/>
      <c r="D47" s="352"/>
      <c r="E47" s="352"/>
      <c r="F47" s="352"/>
      <c r="G47" s="352"/>
      <c r="BJ47" s="30"/>
    </row>
    <row r="48" spans="1:106" ht="15.5" x14ac:dyDescent="0.35">
      <c r="D48" s="5"/>
      <c r="BJ48" s="18"/>
    </row>
    <row r="49" spans="4:62" ht="15.5" x14ac:dyDescent="0.35">
      <c r="D49" s="5"/>
      <c r="BJ49" s="16"/>
    </row>
    <row r="50" spans="4:62" ht="15.5" x14ac:dyDescent="0.35">
      <c r="D50" s="5"/>
      <c r="BJ50" s="16"/>
    </row>
    <row r="51" spans="4:62" ht="15.5" x14ac:dyDescent="0.35">
      <c r="D51" s="5"/>
      <c r="BJ51" s="31"/>
    </row>
    <row r="52" spans="4:62" ht="15.5" x14ac:dyDescent="0.35">
      <c r="D52" s="5"/>
      <c r="BJ52" s="16"/>
    </row>
    <row r="53" spans="4:62" ht="15.5" x14ac:dyDescent="0.35">
      <c r="D53" s="5"/>
      <c r="BJ53" s="16"/>
    </row>
    <row r="54" spans="4:62" ht="15.5" x14ac:dyDescent="0.35">
      <c r="D54" s="5"/>
      <c r="BJ54" s="16"/>
    </row>
    <row r="55" spans="4:62" ht="15.5" x14ac:dyDescent="0.35">
      <c r="D55" s="5"/>
      <c r="BJ55" s="31"/>
    </row>
    <row r="56" spans="4:62" ht="15.5" x14ac:dyDescent="0.35">
      <c r="D56" s="5"/>
    </row>
    <row r="57" spans="4:62" ht="15.5" x14ac:dyDescent="0.35">
      <c r="D57" s="5"/>
    </row>
    <row r="58" spans="4:62" ht="15.5" x14ac:dyDescent="0.35">
      <c r="D58" s="5"/>
    </row>
    <row r="59" spans="4:62" ht="15.5" x14ac:dyDescent="0.35">
      <c r="D59" s="5"/>
    </row>
    <row r="60" spans="4:62" ht="15.5" x14ac:dyDescent="0.35">
      <c r="D60" s="5"/>
    </row>
    <row r="61" spans="4:62" ht="15.5" x14ac:dyDescent="0.35">
      <c r="D61" s="5"/>
    </row>
    <row r="62" spans="4:62" ht="15.5" x14ac:dyDescent="0.35">
      <c r="D62" s="5"/>
    </row>
    <row r="63" spans="4:62" ht="15.5" x14ac:dyDescent="0.35">
      <c r="D63" s="5"/>
    </row>
    <row r="64" spans="4:62" ht="15.5" x14ac:dyDescent="0.35">
      <c r="D64" s="5"/>
    </row>
    <row r="65" spans="4:4" ht="15.5" x14ac:dyDescent="0.35">
      <c r="D65" s="5"/>
    </row>
    <row r="66" spans="4:4" ht="15.5" x14ac:dyDescent="0.35">
      <c r="D66" s="5"/>
    </row>
    <row r="67" spans="4:4" ht="15.5" x14ac:dyDescent="0.35">
      <c r="D67" s="5"/>
    </row>
    <row r="68" spans="4:4" ht="15.5" x14ac:dyDescent="0.35">
      <c r="D68" s="5"/>
    </row>
    <row r="69" spans="4:4" ht="15.5" x14ac:dyDescent="0.35">
      <c r="D69" s="5"/>
    </row>
    <row r="70" spans="4:4" ht="15.5" x14ac:dyDescent="0.35">
      <c r="D70" s="5"/>
    </row>
    <row r="71" spans="4:4" ht="15.5" x14ac:dyDescent="0.35">
      <c r="D71" s="5"/>
    </row>
    <row r="72" spans="4:4" ht="15.5" x14ac:dyDescent="0.35">
      <c r="D72" s="5"/>
    </row>
    <row r="73" spans="4:4" ht="15.5" x14ac:dyDescent="0.35">
      <c r="D73" s="5"/>
    </row>
    <row r="74" spans="4:4" ht="15.5" x14ac:dyDescent="0.35">
      <c r="D74" s="5"/>
    </row>
    <row r="75" spans="4:4" ht="15.5" x14ac:dyDescent="0.35">
      <c r="D75" s="5"/>
    </row>
    <row r="76" spans="4:4" ht="15.5" x14ac:dyDescent="0.35">
      <c r="D76" s="5"/>
    </row>
    <row r="77" spans="4:4" ht="15.5" x14ac:dyDescent="0.35">
      <c r="D77" s="5"/>
    </row>
    <row r="78" spans="4:4" ht="15.5" x14ac:dyDescent="0.35">
      <c r="D78" s="5"/>
    </row>
    <row r="79" spans="4:4" ht="15.5" x14ac:dyDescent="0.35">
      <c r="D79" s="5"/>
    </row>
    <row r="80" spans="4:4" ht="15.5" x14ac:dyDescent="0.35">
      <c r="D80" s="5"/>
    </row>
    <row r="81" spans="4:4" ht="15.5" x14ac:dyDescent="0.35">
      <c r="D81" s="5"/>
    </row>
    <row r="82" spans="4:4" ht="15.5" x14ac:dyDescent="0.35">
      <c r="D82" s="5"/>
    </row>
    <row r="83" spans="4:4" ht="15.5" x14ac:dyDescent="0.35">
      <c r="D83" s="5"/>
    </row>
    <row r="84" spans="4:4" ht="15.5" x14ac:dyDescent="0.35">
      <c r="D84" s="5"/>
    </row>
    <row r="85" spans="4:4" ht="15.5" x14ac:dyDescent="0.35">
      <c r="D85" s="5"/>
    </row>
    <row r="86" spans="4:4" ht="15.5" x14ac:dyDescent="0.35">
      <c r="D86" s="5"/>
    </row>
    <row r="87" spans="4:4" ht="15.5" x14ac:dyDescent="0.35">
      <c r="D87" s="5"/>
    </row>
    <row r="88" spans="4:4" ht="15.5" x14ac:dyDescent="0.35">
      <c r="D88" s="5"/>
    </row>
    <row r="89" spans="4:4" ht="15.5" x14ac:dyDescent="0.35">
      <c r="D89" s="5"/>
    </row>
    <row r="90" spans="4:4" ht="15.5" x14ac:dyDescent="0.35">
      <c r="D90" s="5"/>
    </row>
    <row r="91" spans="4:4" ht="15.5" x14ac:dyDescent="0.35">
      <c r="D91" s="5"/>
    </row>
    <row r="92" spans="4:4" ht="15.5" x14ac:dyDescent="0.35">
      <c r="D92" s="5"/>
    </row>
    <row r="93" spans="4:4" ht="15.5" x14ac:dyDescent="0.35">
      <c r="D93" s="5"/>
    </row>
    <row r="94" spans="4:4" ht="15.5" x14ac:dyDescent="0.35">
      <c r="D94" s="5"/>
    </row>
    <row r="95" spans="4:4" ht="15.5" x14ac:dyDescent="0.35">
      <c r="D95" s="5"/>
    </row>
    <row r="96" spans="4:4" ht="15.5" x14ac:dyDescent="0.35">
      <c r="D96" s="5"/>
    </row>
    <row r="97" spans="4:4" ht="15.5" x14ac:dyDescent="0.35">
      <c r="D97" s="5"/>
    </row>
    <row r="98" spans="4:4" ht="15.5" x14ac:dyDescent="0.35">
      <c r="D98" s="5"/>
    </row>
    <row r="99" spans="4:4" ht="15.5" x14ac:dyDescent="0.35">
      <c r="D99" s="5"/>
    </row>
    <row r="100" spans="4:4" ht="15.5" x14ac:dyDescent="0.35">
      <c r="D100" s="5"/>
    </row>
    <row r="101" spans="4:4" ht="15.5" x14ac:dyDescent="0.35">
      <c r="D101" s="5"/>
    </row>
    <row r="102" spans="4:4" ht="15.5" x14ac:dyDescent="0.35">
      <c r="D102" s="5"/>
    </row>
    <row r="103" spans="4:4" ht="15.5" x14ac:dyDescent="0.35">
      <c r="D103" s="5"/>
    </row>
    <row r="104" spans="4:4" ht="15.5" x14ac:dyDescent="0.35">
      <c r="D104" s="5"/>
    </row>
    <row r="105" spans="4:4" ht="15.5" x14ac:dyDescent="0.35">
      <c r="D105" s="5"/>
    </row>
    <row r="106" spans="4:4" ht="15.5" x14ac:dyDescent="0.35">
      <c r="D106" s="5"/>
    </row>
    <row r="107" spans="4:4" ht="15.5" x14ac:dyDescent="0.35">
      <c r="D107" s="5"/>
    </row>
    <row r="108" spans="4:4" ht="15.5" x14ac:dyDescent="0.35">
      <c r="D108" s="5"/>
    </row>
    <row r="109" spans="4:4" ht="15.5" x14ac:dyDescent="0.35">
      <c r="D109" s="5"/>
    </row>
    <row r="110" spans="4:4" ht="15.5" x14ac:dyDescent="0.35">
      <c r="D110" s="5"/>
    </row>
    <row r="111" spans="4:4" ht="15.5" x14ac:dyDescent="0.35">
      <c r="D111" s="5"/>
    </row>
    <row r="112" spans="4:4" ht="15.5" x14ac:dyDescent="0.35">
      <c r="D112" s="5"/>
    </row>
    <row r="113" spans="4:4" ht="15.5" x14ac:dyDescent="0.35">
      <c r="D113" s="5"/>
    </row>
    <row r="114" spans="4:4" ht="15.5" x14ac:dyDescent="0.35">
      <c r="D114" s="5"/>
    </row>
    <row r="115" spans="4:4" ht="15.5" x14ac:dyDescent="0.35">
      <c r="D115" s="5"/>
    </row>
    <row r="116" spans="4:4" ht="15.5" x14ac:dyDescent="0.35">
      <c r="D116" s="5"/>
    </row>
    <row r="117" spans="4:4" ht="15.5" x14ac:dyDescent="0.35">
      <c r="D117" s="5"/>
    </row>
    <row r="118" spans="4:4" ht="15.5" x14ac:dyDescent="0.35">
      <c r="D118" s="5"/>
    </row>
    <row r="119" spans="4:4" ht="15.5" x14ac:dyDescent="0.35">
      <c r="D119" s="5"/>
    </row>
    <row r="120" spans="4:4" ht="15.5" x14ac:dyDescent="0.35">
      <c r="D120" s="5"/>
    </row>
    <row r="121" spans="4:4" ht="15.5" x14ac:dyDescent="0.35">
      <c r="D121" s="5"/>
    </row>
    <row r="122" spans="4:4" ht="15.5" x14ac:dyDescent="0.35">
      <c r="D122" s="5"/>
    </row>
    <row r="123" spans="4:4" ht="15.5" x14ac:dyDescent="0.35">
      <c r="D123" s="5"/>
    </row>
    <row r="124" spans="4:4" ht="15.5" x14ac:dyDescent="0.35">
      <c r="D124" s="5"/>
    </row>
    <row r="125" spans="4:4" ht="15.5" x14ac:dyDescent="0.35">
      <c r="D125" s="5"/>
    </row>
    <row r="126" spans="4:4" ht="15.5" x14ac:dyDescent="0.35">
      <c r="D126" s="5"/>
    </row>
    <row r="127" spans="4:4" ht="15.5" x14ac:dyDescent="0.35">
      <c r="D127" s="5"/>
    </row>
    <row r="128" spans="4:4" ht="15.5" x14ac:dyDescent="0.35">
      <c r="D128" s="5"/>
    </row>
    <row r="129" spans="4:4" ht="15.5" x14ac:dyDescent="0.35">
      <c r="D129" s="5"/>
    </row>
    <row r="130" spans="4:4" ht="15.5" x14ac:dyDescent="0.35">
      <c r="D130" s="5"/>
    </row>
    <row r="131" spans="4:4" ht="15.5" x14ac:dyDescent="0.35">
      <c r="D131" s="5"/>
    </row>
    <row r="132" spans="4:4" ht="15.5" x14ac:dyDescent="0.35">
      <c r="D132" s="5"/>
    </row>
    <row r="133" spans="4:4" ht="15.5" x14ac:dyDescent="0.35">
      <c r="D133" s="5"/>
    </row>
    <row r="134" spans="4:4" ht="15.5" x14ac:dyDescent="0.35">
      <c r="D134" s="5"/>
    </row>
    <row r="135" spans="4:4" ht="15.5" x14ac:dyDescent="0.35">
      <c r="D135" s="5"/>
    </row>
    <row r="136" spans="4:4" ht="15.5" x14ac:dyDescent="0.35">
      <c r="D136" s="5"/>
    </row>
    <row r="137" spans="4:4" ht="15.5" x14ac:dyDescent="0.35">
      <c r="D137" s="5"/>
    </row>
    <row r="138" spans="4:4" ht="15.5" x14ac:dyDescent="0.35">
      <c r="D138" s="5"/>
    </row>
    <row r="139" spans="4:4" ht="15.5" x14ac:dyDescent="0.35">
      <c r="D139" s="5"/>
    </row>
    <row r="140" spans="4:4" ht="15.5" x14ac:dyDescent="0.35">
      <c r="D140" s="5"/>
    </row>
    <row r="141" spans="4:4" ht="15.5" x14ac:dyDescent="0.35">
      <c r="D141" s="5"/>
    </row>
    <row r="142" spans="4:4" ht="15.5" x14ac:dyDescent="0.35">
      <c r="D142" s="5"/>
    </row>
    <row r="143" spans="4:4" ht="15.5" x14ac:dyDescent="0.35">
      <c r="D143" s="5"/>
    </row>
    <row r="144" spans="4:4" ht="15.5" x14ac:dyDescent="0.35">
      <c r="D144" s="5"/>
    </row>
    <row r="145" spans="4:4" ht="15.5" x14ac:dyDescent="0.35">
      <c r="D145" s="5"/>
    </row>
    <row r="146" spans="4:4" ht="15.5" x14ac:dyDescent="0.35">
      <c r="D146" s="5"/>
    </row>
    <row r="147" spans="4:4" ht="15.5" x14ac:dyDescent="0.35">
      <c r="D147" s="5"/>
    </row>
    <row r="148" spans="4:4" ht="15.5" x14ac:dyDescent="0.35">
      <c r="D148" s="5"/>
    </row>
    <row r="149" spans="4:4" ht="15.5" x14ac:dyDescent="0.35">
      <c r="D149" s="5"/>
    </row>
    <row r="150" spans="4:4" ht="15.5" x14ac:dyDescent="0.35">
      <c r="D150" s="5"/>
    </row>
    <row r="151" spans="4:4" ht="15.5" x14ac:dyDescent="0.35">
      <c r="D151" s="5"/>
    </row>
    <row r="152" spans="4:4" ht="15.5" x14ac:dyDescent="0.35">
      <c r="D152" s="5"/>
    </row>
    <row r="153" spans="4:4" ht="15.5" x14ac:dyDescent="0.35">
      <c r="D153" s="5"/>
    </row>
    <row r="154" spans="4:4" ht="15.5" x14ac:dyDescent="0.35">
      <c r="D154" s="5"/>
    </row>
    <row r="155" spans="4:4" ht="15.5" x14ac:dyDescent="0.35">
      <c r="D155" s="5"/>
    </row>
    <row r="156" spans="4:4" ht="15.5" x14ac:dyDescent="0.35">
      <c r="D156" s="5"/>
    </row>
    <row r="157" spans="4:4" ht="15.5" x14ac:dyDescent="0.35">
      <c r="D157" s="5"/>
    </row>
    <row r="158" spans="4:4" ht="15.5" x14ac:dyDescent="0.35">
      <c r="D158" s="5"/>
    </row>
    <row r="159" spans="4:4" ht="15.5" x14ac:dyDescent="0.35">
      <c r="D159" s="5"/>
    </row>
    <row r="160" spans="4:4" ht="15.5" x14ac:dyDescent="0.35">
      <c r="D160" s="5"/>
    </row>
    <row r="161" spans="4:4" ht="15.5" x14ac:dyDescent="0.35">
      <c r="D161" s="5"/>
    </row>
    <row r="162" spans="4:4" ht="15.5" x14ac:dyDescent="0.35">
      <c r="D162" s="5"/>
    </row>
    <row r="163" spans="4:4" ht="15.5" x14ac:dyDescent="0.35">
      <c r="D163" s="5"/>
    </row>
    <row r="164" spans="4:4" ht="15.5" x14ac:dyDescent="0.35">
      <c r="D164" s="5"/>
    </row>
    <row r="165" spans="4:4" ht="15.5" x14ac:dyDescent="0.35">
      <c r="D165" s="5"/>
    </row>
    <row r="166" spans="4:4" ht="15.5" x14ac:dyDescent="0.35">
      <c r="D166" s="5"/>
    </row>
    <row r="167" spans="4:4" ht="15.5" x14ac:dyDescent="0.35">
      <c r="D167" s="5"/>
    </row>
    <row r="168" spans="4:4" ht="15.5" x14ac:dyDescent="0.35">
      <c r="D168" s="5"/>
    </row>
    <row r="169" spans="4:4" ht="15.5" x14ac:dyDescent="0.35">
      <c r="D169" s="5"/>
    </row>
    <row r="170" spans="4:4" ht="15.5" x14ac:dyDescent="0.35">
      <c r="D170" s="5"/>
    </row>
    <row r="171" spans="4:4" ht="15.5" x14ac:dyDescent="0.35">
      <c r="D171" s="5"/>
    </row>
    <row r="172" spans="4:4" ht="15.5" x14ac:dyDescent="0.35">
      <c r="D172" s="5"/>
    </row>
    <row r="173" spans="4:4" ht="15.5" x14ac:dyDescent="0.35">
      <c r="D173" s="5"/>
    </row>
    <row r="174" spans="4:4" ht="15.5" x14ac:dyDescent="0.35">
      <c r="D174" s="5"/>
    </row>
    <row r="175" spans="4:4" ht="15.5" x14ac:dyDescent="0.35">
      <c r="D175" s="5"/>
    </row>
    <row r="176" spans="4:4" ht="15.5" x14ac:dyDescent="0.35">
      <c r="D176" s="5"/>
    </row>
    <row r="177" spans="4:4" ht="15.5" x14ac:dyDescent="0.35">
      <c r="D177" s="5"/>
    </row>
    <row r="178" spans="4:4" ht="15.5" x14ac:dyDescent="0.35">
      <c r="D178" s="5"/>
    </row>
    <row r="179" spans="4:4" ht="15.5" x14ac:dyDescent="0.35">
      <c r="D179" s="5"/>
    </row>
    <row r="180" spans="4:4" ht="15.5" x14ac:dyDescent="0.35">
      <c r="D180" s="5"/>
    </row>
    <row r="181" spans="4:4" ht="15.5" x14ac:dyDescent="0.35">
      <c r="D181" s="5"/>
    </row>
    <row r="182" spans="4:4" ht="15.5" x14ac:dyDescent="0.35">
      <c r="D182" s="5"/>
    </row>
    <row r="183" spans="4:4" ht="15.5" x14ac:dyDescent="0.35">
      <c r="D183" s="5"/>
    </row>
    <row r="184" spans="4:4" ht="15.5" x14ac:dyDescent="0.35">
      <c r="D184" s="5"/>
    </row>
    <row r="185" spans="4:4" ht="15.5" x14ac:dyDescent="0.35">
      <c r="D185" s="5"/>
    </row>
    <row r="186" spans="4:4" ht="15.5" x14ac:dyDescent="0.35">
      <c r="D186" s="5"/>
    </row>
    <row r="187" spans="4:4" ht="15.5" x14ac:dyDescent="0.35">
      <c r="D187" s="5"/>
    </row>
    <row r="188" spans="4:4" ht="15.5" x14ac:dyDescent="0.35">
      <c r="D188" s="5"/>
    </row>
    <row r="189" spans="4:4" ht="15.5" x14ac:dyDescent="0.35">
      <c r="D189" s="5"/>
    </row>
    <row r="190" spans="4:4" ht="15.5" x14ac:dyDescent="0.35">
      <c r="D190" s="5"/>
    </row>
    <row r="191" spans="4:4" ht="15.5" x14ac:dyDescent="0.35">
      <c r="D191" s="5"/>
    </row>
    <row r="192" spans="4:4" ht="15.5" x14ac:dyDescent="0.35">
      <c r="D192" s="5"/>
    </row>
  </sheetData>
  <mergeCells count="50">
    <mergeCell ref="B13:B14"/>
    <mergeCell ref="CO6:CR6"/>
    <mergeCell ref="CO7:CR7"/>
    <mergeCell ref="CK6:CN6"/>
    <mergeCell ref="CK7:CN7"/>
    <mergeCell ref="AG7:AJ7"/>
    <mergeCell ref="CG6:CJ6"/>
    <mergeCell ref="CG7:CJ7"/>
    <mergeCell ref="BI6:BL6"/>
    <mergeCell ref="BI7:BL7"/>
    <mergeCell ref="B6:C6"/>
    <mergeCell ref="BA7:BD7"/>
    <mergeCell ref="BE7:BH7"/>
    <mergeCell ref="AG6:AJ6"/>
    <mergeCell ref="CS6:CV6"/>
    <mergeCell ref="CS7:CV7"/>
    <mergeCell ref="CW6:DB6"/>
    <mergeCell ref="CW7:DB7"/>
    <mergeCell ref="B8:C8"/>
    <mergeCell ref="Y6:AB6"/>
    <mergeCell ref="B47:G47"/>
    <mergeCell ref="BY6:CB6"/>
    <mergeCell ref="BY7:CB7"/>
    <mergeCell ref="BQ6:BT6"/>
    <mergeCell ref="BQ7:BT7"/>
    <mergeCell ref="BM6:BP6"/>
    <mergeCell ref="BM7:BP7"/>
    <mergeCell ref="BU6:BX6"/>
    <mergeCell ref="BU7:BX7"/>
    <mergeCell ref="AW6:AZ6"/>
    <mergeCell ref="AW7:AZ7"/>
    <mergeCell ref="BA6:BD6"/>
    <mergeCell ref="Y7:AB7"/>
    <mergeCell ref="B9:C9"/>
    <mergeCell ref="B46:I46"/>
    <mergeCell ref="CC6:CF6"/>
    <mergeCell ref="CC7:CF7"/>
    <mergeCell ref="BE6:BH6"/>
    <mergeCell ref="AK6:AN6"/>
    <mergeCell ref="AK7:AN7"/>
    <mergeCell ref="AS6:AV6"/>
    <mergeCell ref="AS7:AV7"/>
    <mergeCell ref="AO6:AR6"/>
    <mergeCell ref="AO7:AR7"/>
    <mergeCell ref="U6:X6"/>
    <mergeCell ref="U7:X7"/>
    <mergeCell ref="B15:B16"/>
    <mergeCell ref="AC6:AF6"/>
    <mergeCell ref="AC7:AF7"/>
    <mergeCell ref="B10:C10"/>
  </mergeCells>
  <phoneticPr fontId="5" type="noConversion"/>
  <printOptions horizontalCentered="1" verticalCentered="1"/>
  <pageMargins left="0" right="0" top="0" bottom="0.39370078740157483" header="0" footer="0.39370078740157483"/>
  <pageSetup paperSize="9" scale="13" orientation="landscape" r:id="rId1"/>
  <headerFooter alignWithMargins="0">
    <oddFooter>&amp;LOpr. A. Pęksa-Wicińska - Wydział Systemu SORBNET&amp;Rzspd/inf kwartalna&amp;F]</oddFooter>
  </headerFooter>
  <ignoredErrors>
    <ignoredError sqref="AO27:AO28 AO25 AO23 AO21 AO19 AO17 AO13 AO9:AO11" formulaRange="1"/>
    <ignoredError sqref="AO12" formula="1"/>
    <ignoredError sqref="AO26 AO24 AO22 AO20 AO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KWARTAŁY OD 1999</vt:lpstr>
      <vt:lpstr>'KWARTAŁY OD 1999'!Obszar_wydruku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sp11AP</dc:creator>
  <cp:lastModifiedBy>Pęksa-Wicińska, Alicja Beata</cp:lastModifiedBy>
  <cp:lastPrinted>2023-03-31T15:36:54Z</cp:lastPrinted>
  <dcterms:created xsi:type="dcterms:W3CDTF">1999-03-22T09:36:03Z</dcterms:created>
  <dcterms:modified xsi:type="dcterms:W3CDTF">2024-01-10T14:30:55Z</dcterms:modified>
</cp:coreProperties>
</file>